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3.xml" ContentType="application/vnd.openxmlformats-officedocument.spreadsheetml.pivotTable+xml"/>
  <Override PartName="/xl/pivotTables/pivotTable2.xml" ContentType="application/vnd.openxmlformats-officedocument.spreadsheetml.pivotTable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activeX/activeX1.bin" ContentType="application/vnd.ms-office.activeX"/>
  <Override PartName="/xl/activeX/activeX2.bin" ContentType="application/vnd.ms-office.activeX"/>
  <Override PartName="/xl/activeX/activeX2.xml" ContentType="application/vnd.ms-office.activeX+xml"/>
  <Override PartName="/xl/pivotCache/pivotCacheDefinition2.xml" ContentType="application/vnd.openxmlformats-officedocument.spreadsheetml.pivotCacheDefinition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tables/table2.xml" ContentType="application/vnd.openxmlformats-officedocument.spreadsheetml.table+xml"/>
  <Override PartName="/xl/activeX/activeX1.xml" ContentType="application/vnd.ms-office.activeX+xml"/>
  <Override PartName="/xl/tables/table1.xml" ContentType="application/vnd.openxmlformats-officedocument.spreadsheetml.table+xml"/>
  <Override PartName="/xl/pivotCache/pivotCacheRecords2.xml" ContentType="application/vnd.openxmlformats-officedocument.spreadsheetml.pivotCacheRecord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ankbyl\Desktop\"/>
    </mc:Choice>
  </mc:AlternateContent>
  <bookViews>
    <workbookView xWindow="0" yWindow="0" windowWidth="20490" windowHeight="9900" firstSheet="3" activeTab="5"/>
  </bookViews>
  <sheets>
    <sheet name="QuickBooks Export Tips" sheetId="2" r:id="rId1"/>
    <sheet name="Sheet1" sheetId="1" r:id="rId2"/>
    <sheet name="Yearly Data" sheetId="5" r:id="rId3"/>
    <sheet name="Yearly Pivot" sheetId="6" r:id="rId4"/>
    <sheet name="Yearly Comparison" sheetId="7" r:id="rId5"/>
    <sheet name="Sheet4" sheetId="4" r:id="rId6"/>
    <sheet name="Sheet3" sheetId="3" r:id="rId7"/>
  </sheets>
  <definedNames>
    <definedName name="_xlnm.Print_Titles" localSheetId="1">Sheet1!$A:$C,Sheet1!$1:$1</definedName>
    <definedName name="QB_COLUMN_2921" localSheetId="1" hidden="1">Sheet1!$D$1</definedName>
    <definedName name="QB_COLUMN_29210" localSheetId="1" hidden="1">Sheet1!$M$1</definedName>
    <definedName name="QB_COLUMN_29211" localSheetId="1" hidden="1">Sheet1!$N$1</definedName>
    <definedName name="QB_COLUMN_29212" localSheetId="1" hidden="1">Sheet1!$O$1</definedName>
    <definedName name="QB_COLUMN_2922" localSheetId="1" hidden="1">Sheet1!$E$1</definedName>
    <definedName name="QB_COLUMN_2923" localSheetId="1" hidden="1">Sheet1!$F$1</definedName>
    <definedName name="QB_COLUMN_2924" localSheetId="1" hidden="1">Sheet1!$G$1</definedName>
    <definedName name="QB_COLUMN_2925" localSheetId="1" hidden="1">Sheet1!$H$1</definedName>
    <definedName name="QB_COLUMN_2926" localSheetId="1" hidden="1">Sheet1!$I$1</definedName>
    <definedName name="QB_COLUMN_2927" localSheetId="1" hidden="1">Sheet1!$J$1</definedName>
    <definedName name="QB_COLUMN_2928" localSheetId="1" hidden="1">Sheet1!$K$1</definedName>
    <definedName name="QB_COLUMN_2929" localSheetId="1" hidden="1">Sheet1!$L$1</definedName>
    <definedName name="QB_COLUMN_2930" localSheetId="1" hidden="1">Sheet1!#REF!</definedName>
    <definedName name="QB_DATA_0" localSheetId="1" hidden="1">Sheet1!$3:$3,Sheet1!$6:$6,Sheet1!$11:$11,Sheet1!$12:$12,Sheet1!$15:$15,Sheet1!$17:$17,Sheet1!$19:$19,Sheet1!$20:$20,Sheet1!$22:$22,Sheet1!$23:$23,Sheet1!$25:$25,Sheet1!$26:$26,Sheet1!$29:$29,Sheet1!$30:$30,Sheet1!$33:$33,Sheet1!$34:$34</definedName>
    <definedName name="QB_FORMULA_0" localSheetId="1" hidden="1">Sheet1!#REF!,Sheet1!$D$4,Sheet1!$E$4,Sheet1!$F$4,Sheet1!$G$4,Sheet1!$H$4,Sheet1!$I$4,Sheet1!$J$4,Sheet1!$K$4,Sheet1!$L$4,Sheet1!$M$4,Sheet1!$N$4,Sheet1!$O$4,Sheet1!#REF!,Sheet1!#REF!,Sheet1!$D$7</definedName>
    <definedName name="QB_FORMULA_1" localSheetId="1" hidden="1">Sheet1!$E$7,Sheet1!$F$7,Sheet1!$G$7,Sheet1!$H$7,Sheet1!$I$7,Sheet1!$J$7,Sheet1!$K$7,Sheet1!$L$7,Sheet1!$M$7,Sheet1!$N$7,Sheet1!$O$7,Sheet1!#REF!,Sheet1!$D$8,Sheet1!$E$8,Sheet1!$F$8,Sheet1!$G$8</definedName>
    <definedName name="QB_FORMULA_2" localSheetId="1" hidden="1">Sheet1!$H$8,Sheet1!$I$8,Sheet1!$J$8,Sheet1!$K$8,Sheet1!$L$8,Sheet1!$M$8,Sheet1!$N$8,Sheet1!$O$8,Sheet1!#REF!,Sheet1!#REF!,Sheet1!#REF!,Sheet1!$D$13,Sheet1!$E$13,Sheet1!$F$13,Sheet1!$G$13,Sheet1!$H$13</definedName>
    <definedName name="QB_FORMULA_3" localSheetId="1" hidden="1">Sheet1!$I$13,Sheet1!$J$13,Sheet1!$K$13,Sheet1!$L$13,Sheet1!$M$13,Sheet1!$N$13,Sheet1!$O$13,Sheet1!#REF!,Sheet1!#REF!,Sheet1!$D$16,Sheet1!$E$16,Sheet1!$F$16,Sheet1!$G$16,Sheet1!$H$16,Sheet1!$I$16,Sheet1!$J$16</definedName>
    <definedName name="QB_FORMULA_4" localSheetId="1" hidden="1">Sheet1!$K$16,Sheet1!$L$16,Sheet1!$M$16,Sheet1!$N$16,Sheet1!$O$16,Sheet1!#REF!,Sheet1!#REF!,Sheet1!#REF!,Sheet1!#REF!,Sheet1!$D$21,Sheet1!$E$21,Sheet1!$F$21,Sheet1!$G$21,Sheet1!$H$21,Sheet1!$I$21,Sheet1!$J$21</definedName>
    <definedName name="QB_FORMULA_5" localSheetId="1" hidden="1">Sheet1!$K$21,Sheet1!$L$21,Sheet1!$M$21,Sheet1!$N$21,Sheet1!$O$21,Sheet1!#REF!,Sheet1!#REF!,Sheet1!#REF!,Sheet1!#REF!,Sheet1!#REF!,Sheet1!$D$27,Sheet1!$E$27,Sheet1!$F$27,Sheet1!$G$27,Sheet1!$H$27,Sheet1!$I$27</definedName>
    <definedName name="QB_FORMULA_6" localSheetId="1" hidden="1">Sheet1!$J$27,Sheet1!$K$27,Sheet1!$L$27,Sheet1!$M$27,Sheet1!$N$27,Sheet1!$O$27,Sheet1!#REF!,Sheet1!#REF!,Sheet1!#REF!,Sheet1!$D$31,Sheet1!$E$31,Sheet1!$F$31,Sheet1!$G$31,Sheet1!$H$31,Sheet1!$I$31,Sheet1!$J$31</definedName>
    <definedName name="QB_FORMULA_7" localSheetId="1" hidden="1">Sheet1!$K$31,Sheet1!$L$31,Sheet1!$M$31,Sheet1!$N$31,Sheet1!$O$31,Sheet1!#REF!,Sheet1!#REF!,Sheet1!#REF!,Sheet1!$D$35,Sheet1!$E$35,Sheet1!$F$35,Sheet1!$G$35,Sheet1!$H$35,Sheet1!$I$35,Sheet1!$J$35,Sheet1!$K$35</definedName>
    <definedName name="QB_FORMULA_8" localSheetId="1" hidden="1">Sheet1!$L$35,Sheet1!$M$35,Sheet1!$N$35,Sheet1!$O$35,Sheet1!#REF!,Sheet1!$D$36,Sheet1!$E$36,Sheet1!$F$36,Sheet1!$G$36,Sheet1!$H$36,Sheet1!$I$36,Sheet1!$J$36,Sheet1!$K$36,Sheet1!$L$36,Sheet1!$M$36,Sheet1!$N$36</definedName>
    <definedName name="QB_FORMULA_9" localSheetId="1" hidden="1">Sheet1!$O$36,Sheet1!#REF!,Sheet1!$D$37,Sheet1!$E$37,Sheet1!$F$37,Sheet1!$G$37,Sheet1!$H$37,Sheet1!$I$37,Sheet1!$J$37,Sheet1!$K$37,Sheet1!$L$37,Sheet1!$M$37,Sheet1!$N$37,Sheet1!$O$37,Sheet1!#REF!</definedName>
    <definedName name="QB_ROW_1230" localSheetId="1" hidden="1">Sheet1!$C$17</definedName>
    <definedName name="QB_ROW_14240" localSheetId="1" hidden="1">Sheet1!$C$29</definedName>
    <definedName name="QB_ROW_15030" localSheetId="1" hidden="1">Sheet1!$C$32</definedName>
    <definedName name="QB_ROW_15330" localSheetId="1" hidden="1">Sheet1!$C$35</definedName>
    <definedName name="QB_ROW_16240" localSheetId="1" hidden="1">Sheet1!$C$30</definedName>
    <definedName name="QB_ROW_17230" localSheetId="1" hidden="1">Sheet1!$C$3</definedName>
    <definedName name="QB_ROW_18240" localSheetId="1" hidden="1">Sheet1!$C$11</definedName>
    <definedName name="QB_ROW_18301" localSheetId="1" hidden="1">Sheet1!$C$37</definedName>
    <definedName name="QB_ROW_19030" localSheetId="1" hidden="1">Sheet1!$C$10</definedName>
    <definedName name="QB_ROW_19330" localSheetId="1" hidden="1">Sheet1!$C$13</definedName>
    <definedName name="QB_ROW_20022" localSheetId="1" hidden="1">Sheet1!$C$2</definedName>
    <definedName name="QB_ROW_20240" localSheetId="1" hidden="1">Sheet1!$C$20</definedName>
    <definedName name="QB_ROW_20322" localSheetId="1" hidden="1">Sheet1!$C$4</definedName>
    <definedName name="QB_ROW_21022" localSheetId="1" hidden="1">Sheet1!$C$9</definedName>
    <definedName name="QB_ROW_21322" localSheetId="1" hidden="1">Sheet1!$C$36</definedName>
    <definedName name="QB_ROW_23230" localSheetId="1" hidden="1">Sheet1!$C$6</definedName>
    <definedName name="QB_ROW_24240" localSheetId="1" hidden="1">Sheet1!$C$33</definedName>
    <definedName name="QB_ROW_27240" localSheetId="1" hidden="1">Sheet1!$C$34</definedName>
    <definedName name="QB_ROW_28230" localSheetId="1" hidden="1">Sheet1!$C$23</definedName>
    <definedName name="QB_ROW_30030" localSheetId="1" hidden="1">Sheet1!$C$14</definedName>
    <definedName name="QB_ROW_30330" localSheetId="1" hidden="1">Sheet1!$C$16</definedName>
    <definedName name="QB_ROW_31240" localSheetId="1" hidden="1">Sheet1!$C$15</definedName>
    <definedName name="QB_ROW_32030" localSheetId="1" hidden="1">Sheet1!$C$18</definedName>
    <definedName name="QB_ROW_32330" localSheetId="1" hidden="1">Sheet1!$C$21</definedName>
    <definedName name="QB_ROW_33240" localSheetId="1" hidden="1">Sheet1!$C$19</definedName>
    <definedName name="QB_ROW_35230" localSheetId="1" hidden="1">Sheet1!$C$22</definedName>
    <definedName name="QB_ROW_36030" localSheetId="1" hidden="1">Sheet1!$C$24</definedName>
    <definedName name="QB_ROW_36330" localSheetId="1" hidden="1">Sheet1!$C$27</definedName>
    <definedName name="QB_ROW_37240" localSheetId="1" hidden="1">Sheet1!$C$25</definedName>
    <definedName name="QB_ROW_38240" localSheetId="1" hidden="1">Sheet1!$C$26</definedName>
    <definedName name="QB_ROW_43030" localSheetId="1" hidden="1">Sheet1!$C$28</definedName>
    <definedName name="QB_ROW_43330" localSheetId="1" hidden="1">Sheet1!$C$31</definedName>
    <definedName name="QB_ROW_46240" localSheetId="1" hidden="1">Sheet1!$C$12</definedName>
    <definedName name="QB_ROW_86311" localSheetId="1" hidden="1">Sheet1!$C$8</definedName>
    <definedName name="QB_ROW_87021" localSheetId="1" hidden="1">Sheet1!$C$5</definedName>
    <definedName name="QB_ROW_87321" localSheetId="1" hidden="1">Sheet1!$C$7</definedName>
    <definedName name="QBCANSUPPORTUPDATE" localSheetId="1">TRUE</definedName>
    <definedName name="QBCOMPANYFILENAME" localSheetId="1">"C:\Users\Public\Documents\Intuit\QuickBooks\Sample Company Files\QuickBooks 2013\Sample_Pro.QBW"</definedName>
    <definedName name="QBENDDATE" localSheetId="1">20161231</definedName>
    <definedName name="QBHEADERSONSCREEN" localSheetId="1">FALSE</definedName>
    <definedName name="QBMETADATASIZE" localSheetId="1">5809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6</definedName>
    <definedName name="QBREPORTCOMPANYID" localSheetId="1">"2f93dd91ba274f6eb629279f7a73089b"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11</definedName>
    <definedName name="QBREPORTSUBCOLAXIS" localSheetId="1">0</definedName>
    <definedName name="QBREPORTTYPE" localSheetId="1">0</definedName>
    <definedName name="QBROWHEADERS" localSheetId="1">5</definedName>
    <definedName name="QBSTARTDATE" localSheetId="1">20160101</definedName>
  </definedNames>
  <calcPr calcId="152511"/>
  <pivotCaches>
    <pivotCache cacheId="0" r:id="rId8"/>
    <pivotCache cacheId="1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3" i="5" l="1"/>
  <c r="AE13" i="5"/>
  <c r="AA13" i="5"/>
  <c r="U13" i="5"/>
  <c r="P13" i="5"/>
  <c r="M13" i="5"/>
  <c r="AJ13" i="5" s="1"/>
  <c r="H13" i="5"/>
  <c r="G13" i="5"/>
  <c r="D13" i="5"/>
  <c r="AI12" i="5"/>
  <c r="AE12" i="5"/>
  <c r="AA12" i="5"/>
  <c r="U12" i="5"/>
  <c r="AJ12" i="5" s="1"/>
  <c r="P12" i="5"/>
  <c r="M12" i="5"/>
  <c r="G12" i="5"/>
  <c r="H12" i="5" s="1"/>
  <c r="AK12" i="5" s="1"/>
  <c r="D12" i="5"/>
  <c r="AI11" i="5"/>
  <c r="AJ11" i="5" s="1"/>
  <c r="AE11" i="5"/>
  <c r="AA11" i="5"/>
  <c r="U11" i="5"/>
  <c r="P11" i="5"/>
  <c r="M11" i="5"/>
  <c r="G11" i="5"/>
  <c r="D11" i="5"/>
  <c r="H11" i="5" s="1"/>
  <c r="AI10" i="5"/>
  <c r="AE10" i="5"/>
  <c r="AA10" i="5"/>
  <c r="U10" i="5"/>
  <c r="P10" i="5"/>
  <c r="M10" i="5"/>
  <c r="AJ10" i="5" s="1"/>
  <c r="G10" i="5"/>
  <c r="D10" i="5"/>
  <c r="H10" i="5" s="1"/>
  <c r="AK10" i="5" s="1"/>
  <c r="AI9" i="5"/>
  <c r="AE9" i="5"/>
  <c r="AA9" i="5"/>
  <c r="U9" i="5"/>
  <c r="P9" i="5"/>
  <c r="M9" i="5"/>
  <c r="AJ9" i="5" s="1"/>
  <c r="H9" i="5"/>
  <c r="AK9" i="5" s="1"/>
  <c r="G9" i="5"/>
  <c r="D9" i="5"/>
  <c r="AI8" i="5"/>
  <c r="AE8" i="5"/>
  <c r="AA8" i="5"/>
  <c r="U8" i="5"/>
  <c r="AJ8" i="5" s="1"/>
  <c r="P8" i="5"/>
  <c r="M8" i="5"/>
  <c r="G8" i="5"/>
  <c r="H8" i="5" s="1"/>
  <c r="D8" i="5"/>
  <c r="AI7" i="5"/>
  <c r="AJ7" i="5" s="1"/>
  <c r="AE7" i="5"/>
  <c r="AA7" i="5"/>
  <c r="U7" i="5"/>
  <c r="P7" i="5"/>
  <c r="M7" i="5"/>
  <c r="G7" i="5"/>
  <c r="D7" i="5"/>
  <c r="H7" i="5" s="1"/>
  <c r="AK7" i="5" s="1"/>
  <c r="AI6" i="5"/>
  <c r="AE6" i="5"/>
  <c r="AA6" i="5"/>
  <c r="U6" i="5"/>
  <c r="P6" i="5"/>
  <c r="M6" i="5"/>
  <c r="AJ6" i="5" s="1"/>
  <c r="G6" i="5"/>
  <c r="D6" i="5"/>
  <c r="H6" i="5" s="1"/>
  <c r="AI5" i="5"/>
  <c r="AE5" i="5"/>
  <c r="AA5" i="5"/>
  <c r="U5" i="5"/>
  <c r="P5" i="5"/>
  <c r="M5" i="5"/>
  <c r="AJ5" i="5" s="1"/>
  <c r="H5" i="5"/>
  <c r="G5" i="5"/>
  <c r="D5" i="5"/>
  <c r="AI4" i="5"/>
  <c r="AE4" i="5"/>
  <c r="AA4" i="5"/>
  <c r="U4" i="5"/>
  <c r="AJ4" i="5" s="1"/>
  <c r="P4" i="5"/>
  <c r="M4" i="5"/>
  <c r="G4" i="5"/>
  <c r="H4" i="5" s="1"/>
  <c r="AK4" i="5" s="1"/>
  <c r="D4" i="5"/>
  <c r="AI3" i="5"/>
  <c r="AJ3" i="5" s="1"/>
  <c r="AE3" i="5"/>
  <c r="AA3" i="5"/>
  <c r="U3" i="5"/>
  <c r="P3" i="5"/>
  <c r="M3" i="5"/>
  <c r="G3" i="5"/>
  <c r="D3" i="5"/>
  <c r="H3" i="5" s="1"/>
  <c r="AI2" i="5"/>
  <c r="AE2" i="5"/>
  <c r="AA2" i="5"/>
  <c r="U2" i="5"/>
  <c r="P2" i="5"/>
  <c r="M2" i="5"/>
  <c r="AJ2" i="5" s="1"/>
  <c r="G2" i="5"/>
  <c r="D2" i="5"/>
  <c r="H2" i="5" s="1"/>
  <c r="AK2" i="5" s="1"/>
  <c r="AJ13" i="3"/>
  <c r="AI13" i="3"/>
  <c r="AE13" i="3"/>
  <c r="AA13" i="3"/>
  <c r="U13" i="3"/>
  <c r="P13" i="3"/>
  <c r="M13" i="3"/>
  <c r="G13" i="3"/>
  <c r="D13" i="3"/>
  <c r="H13" i="3" s="1"/>
  <c r="AK13" i="3" s="1"/>
  <c r="AI12" i="3"/>
  <c r="AE12" i="3"/>
  <c r="AA12" i="3"/>
  <c r="U12" i="3"/>
  <c r="P12" i="3"/>
  <c r="M12" i="3"/>
  <c r="AJ12" i="3" s="1"/>
  <c r="G12" i="3"/>
  <c r="D12" i="3"/>
  <c r="H12" i="3" s="1"/>
  <c r="AK12" i="3" s="1"/>
  <c r="AI11" i="3"/>
  <c r="AE11" i="3"/>
  <c r="AA11" i="3"/>
  <c r="U11" i="3"/>
  <c r="P11" i="3"/>
  <c r="M11" i="3"/>
  <c r="AJ11" i="3" s="1"/>
  <c r="H11" i="3"/>
  <c r="G11" i="3"/>
  <c r="D11" i="3"/>
  <c r="AI10" i="3"/>
  <c r="AE10" i="3"/>
  <c r="AA10" i="3"/>
  <c r="U10" i="3"/>
  <c r="P10" i="3"/>
  <c r="M10" i="3"/>
  <c r="AJ10" i="3" s="1"/>
  <c r="H10" i="3"/>
  <c r="G10" i="3"/>
  <c r="D10" i="3"/>
  <c r="AI9" i="3"/>
  <c r="AE9" i="3"/>
  <c r="AA9" i="3"/>
  <c r="U9" i="3"/>
  <c r="AJ9" i="3" s="1"/>
  <c r="P9" i="3"/>
  <c r="M9" i="3"/>
  <c r="G9" i="3"/>
  <c r="D9" i="3"/>
  <c r="H9" i="3" s="1"/>
  <c r="AK9" i="3" s="1"/>
  <c r="AI8" i="3"/>
  <c r="AE8" i="3"/>
  <c r="AA8" i="3"/>
  <c r="U8" i="3"/>
  <c r="P8" i="3"/>
  <c r="M8" i="3"/>
  <c r="AJ8" i="3" s="1"/>
  <c r="G8" i="3"/>
  <c r="D8" i="3"/>
  <c r="H8" i="3" s="1"/>
  <c r="AK8" i="3" s="1"/>
  <c r="AI7" i="3"/>
  <c r="AE7" i="3"/>
  <c r="AA7" i="3"/>
  <c r="U7" i="3"/>
  <c r="P7" i="3"/>
  <c r="M7" i="3"/>
  <c r="AJ7" i="3" s="1"/>
  <c r="H7" i="3"/>
  <c r="AK7" i="3" s="1"/>
  <c r="G7" i="3"/>
  <c r="D7" i="3"/>
  <c r="AI6" i="3"/>
  <c r="AE6" i="3"/>
  <c r="AA6" i="3"/>
  <c r="AJ6" i="3" s="1"/>
  <c r="U6" i="3"/>
  <c r="P6" i="3"/>
  <c r="M6" i="3"/>
  <c r="H6" i="3"/>
  <c r="AK6" i="3" s="1"/>
  <c r="G6" i="3"/>
  <c r="D6" i="3"/>
  <c r="AJ5" i="3"/>
  <c r="AI5" i="3"/>
  <c r="AE5" i="3"/>
  <c r="AA5" i="3"/>
  <c r="U5" i="3"/>
  <c r="P5" i="3"/>
  <c r="M5" i="3"/>
  <c r="G5" i="3"/>
  <c r="D5" i="3"/>
  <c r="H5" i="3" s="1"/>
  <c r="AK5" i="3" s="1"/>
  <c r="AI4" i="3"/>
  <c r="AE4" i="3"/>
  <c r="AA4" i="3"/>
  <c r="U4" i="3"/>
  <c r="P4" i="3"/>
  <c r="M4" i="3"/>
  <c r="AJ4" i="3" s="1"/>
  <c r="G4" i="3"/>
  <c r="D4" i="3"/>
  <c r="H4" i="3" s="1"/>
  <c r="AK4" i="3" s="1"/>
  <c r="AI3" i="3"/>
  <c r="AE3" i="3"/>
  <c r="AA3" i="3"/>
  <c r="U3" i="3"/>
  <c r="P3" i="3"/>
  <c r="M3" i="3"/>
  <c r="AJ3" i="3" s="1"/>
  <c r="H3" i="3"/>
  <c r="AK3" i="3" s="1"/>
  <c r="G3" i="3"/>
  <c r="D3" i="3"/>
  <c r="AI2" i="3"/>
  <c r="AE2" i="3"/>
  <c r="AA2" i="3"/>
  <c r="AJ2" i="3" s="1"/>
  <c r="U2" i="3"/>
  <c r="P2" i="3"/>
  <c r="M2" i="3"/>
  <c r="H2" i="3"/>
  <c r="G2" i="3"/>
  <c r="D2" i="3"/>
  <c r="O35" i="1"/>
  <c r="N35" i="1"/>
  <c r="M35" i="1"/>
  <c r="L35" i="1"/>
  <c r="K35" i="1"/>
  <c r="J35" i="1"/>
  <c r="I35" i="1"/>
  <c r="H35" i="1"/>
  <c r="G35" i="1"/>
  <c r="F35" i="1"/>
  <c r="E35" i="1"/>
  <c r="D35" i="1"/>
  <c r="O31" i="1"/>
  <c r="N31" i="1"/>
  <c r="M31" i="1"/>
  <c r="L31" i="1"/>
  <c r="K31" i="1"/>
  <c r="J31" i="1"/>
  <c r="I31" i="1"/>
  <c r="H31" i="1"/>
  <c r="G31" i="1"/>
  <c r="F31" i="1"/>
  <c r="E31" i="1"/>
  <c r="D31" i="1"/>
  <c r="O27" i="1"/>
  <c r="N27" i="1"/>
  <c r="M27" i="1"/>
  <c r="L27" i="1"/>
  <c r="K27" i="1"/>
  <c r="J27" i="1"/>
  <c r="I27" i="1"/>
  <c r="H27" i="1"/>
  <c r="G27" i="1"/>
  <c r="F27" i="1"/>
  <c r="E27" i="1"/>
  <c r="D27" i="1"/>
  <c r="O21" i="1"/>
  <c r="N21" i="1"/>
  <c r="M21" i="1"/>
  <c r="L21" i="1"/>
  <c r="K21" i="1"/>
  <c r="J21" i="1"/>
  <c r="I21" i="1"/>
  <c r="H21" i="1"/>
  <c r="G21" i="1"/>
  <c r="F21" i="1"/>
  <c r="E21" i="1"/>
  <c r="D21" i="1"/>
  <c r="O16" i="1"/>
  <c r="N16" i="1"/>
  <c r="M16" i="1"/>
  <c r="L16" i="1"/>
  <c r="K16" i="1"/>
  <c r="J16" i="1"/>
  <c r="I16" i="1"/>
  <c r="H16" i="1"/>
  <c r="G16" i="1"/>
  <c r="F16" i="1"/>
  <c r="E16" i="1"/>
  <c r="D16" i="1"/>
  <c r="O13" i="1"/>
  <c r="N13" i="1"/>
  <c r="M13" i="1"/>
  <c r="L13" i="1"/>
  <c r="L36" i="1" s="1"/>
  <c r="K13" i="1"/>
  <c r="J13" i="1"/>
  <c r="I13" i="1"/>
  <c r="H13" i="1"/>
  <c r="H36" i="1" s="1"/>
  <c r="G13" i="1"/>
  <c r="F13" i="1"/>
  <c r="E13" i="1"/>
  <c r="D13" i="1"/>
  <c r="D36" i="1" s="1"/>
  <c r="O7" i="1"/>
  <c r="N7" i="1"/>
  <c r="M7" i="1"/>
  <c r="L7" i="1"/>
  <c r="K7" i="1"/>
  <c r="J7" i="1"/>
  <c r="I7" i="1"/>
  <c r="H7" i="1"/>
  <c r="G7" i="1"/>
  <c r="F7" i="1"/>
  <c r="E7" i="1"/>
  <c r="D7" i="1"/>
  <c r="O4" i="1"/>
  <c r="O8" i="1" s="1"/>
  <c r="N4" i="1"/>
  <c r="M4" i="1"/>
  <c r="L4" i="1"/>
  <c r="K4" i="1"/>
  <c r="K8" i="1" s="1"/>
  <c r="J4" i="1"/>
  <c r="I4" i="1"/>
  <c r="H4" i="1"/>
  <c r="G4" i="1"/>
  <c r="G8" i="1" s="1"/>
  <c r="F4" i="1"/>
  <c r="E4" i="1"/>
  <c r="D4" i="1"/>
  <c r="AK3" i="5" l="1"/>
  <c r="AK13" i="5"/>
  <c r="AK6" i="5"/>
  <c r="AK5" i="5"/>
  <c r="AK8" i="5"/>
  <c r="AK11" i="5"/>
  <c r="AK2" i="3"/>
  <c r="AK11" i="3"/>
  <c r="AK10" i="3"/>
  <c r="K36" i="1"/>
  <c r="K37" i="1" s="1"/>
  <c r="L8" i="1"/>
  <c r="L37" i="1" s="1"/>
  <c r="I36" i="1"/>
  <c r="M36" i="1"/>
  <c r="G36" i="1"/>
  <c r="O36" i="1"/>
  <c r="O37" i="1" s="1"/>
  <c r="D8" i="1"/>
  <c r="H8" i="1"/>
  <c r="H37" i="1" s="1"/>
  <c r="E36" i="1"/>
  <c r="F8" i="1"/>
  <c r="J8" i="1"/>
  <c r="N8" i="1"/>
  <c r="E8" i="1"/>
  <c r="E37" i="1" s="1"/>
  <c r="I8" i="1"/>
  <c r="M8" i="1"/>
  <c r="F36" i="1"/>
  <c r="J36" i="1"/>
  <c r="J37" i="1" s="1"/>
  <c r="N36" i="1"/>
  <c r="D37" i="1"/>
  <c r="G37" i="1"/>
  <c r="M37" i="1" l="1"/>
  <c r="F37" i="1"/>
  <c r="N37" i="1"/>
  <c r="I37" i="1"/>
</calcChain>
</file>

<file path=xl/sharedStrings.xml><?xml version="1.0" encoding="utf-8"?>
<sst xmlns="http://schemas.openxmlformats.org/spreadsheetml/2006/main" count="288" uniqueCount="129">
  <si>
    <t>Jan 16</t>
  </si>
  <si>
    <t>Feb 16</t>
  </si>
  <si>
    <t>Mar 16</t>
  </si>
  <si>
    <t>Apr 16</t>
  </si>
  <si>
    <t>May 16</t>
  </si>
  <si>
    <t>Jun 16</t>
  </si>
  <si>
    <t>Jul 16</t>
  </si>
  <si>
    <t>Aug 16</t>
  </si>
  <si>
    <t>Sep 16</t>
  </si>
  <si>
    <t>Oct 16</t>
  </si>
  <si>
    <t>Nov 16</t>
  </si>
  <si>
    <t>Dec 16</t>
  </si>
  <si>
    <t>Income</t>
  </si>
  <si>
    <t>Sales</t>
  </si>
  <si>
    <t>Total Income</t>
  </si>
  <si>
    <t>Cost of Goods Sold</t>
  </si>
  <si>
    <t>Total COGS</t>
  </si>
  <si>
    <t>Gross Profit</t>
  </si>
  <si>
    <t>Expense</t>
  </si>
  <si>
    <t>Bank Fees</t>
  </si>
  <si>
    <t>Interest</t>
  </si>
  <si>
    <t>Service Charges</t>
  </si>
  <si>
    <t>Total Bank Fees</t>
  </si>
  <si>
    <t>Insurance</t>
  </si>
  <si>
    <t>Liability Insurance</t>
  </si>
  <si>
    <t>Total Insurance</t>
  </si>
  <si>
    <t>Payroll Expenses</t>
  </si>
  <si>
    <t>Professional Fees</t>
  </si>
  <si>
    <t>Accounting</t>
  </si>
  <si>
    <t>Legal</t>
  </si>
  <si>
    <t>Total Professional Fees</t>
  </si>
  <si>
    <t>Rent</t>
  </si>
  <si>
    <t>Sales Discounts</t>
  </si>
  <si>
    <t>Supplies</t>
  </si>
  <si>
    <t>Marketing</t>
  </si>
  <si>
    <t>Office</t>
  </si>
  <si>
    <t>Total Supplies</t>
  </si>
  <si>
    <t>Utilities</t>
  </si>
  <si>
    <t>Electricity</t>
  </si>
  <si>
    <t>Phone</t>
  </si>
  <si>
    <t>Total Utilities</t>
  </si>
  <si>
    <t>Vehicles</t>
  </si>
  <si>
    <t>Fuel</t>
  </si>
  <si>
    <t>Maintenance and Repairs</t>
  </si>
  <si>
    <t>Total Vehicles</t>
  </si>
  <si>
    <t>Total Expense</t>
  </si>
  <si>
    <t>Net Income</t>
  </si>
  <si>
    <t>Month</t>
  </si>
  <si>
    <t>Cost of Goods Sold2</t>
  </si>
  <si>
    <t>Row Labels</t>
  </si>
  <si>
    <t>Grand Total</t>
  </si>
  <si>
    <t>Sum of Sales</t>
  </si>
  <si>
    <t>Sum of Total Income</t>
  </si>
  <si>
    <t>Sum of Total COGS</t>
  </si>
  <si>
    <t>Sum of Gross Profit</t>
  </si>
  <si>
    <t>Sum of Total Expense</t>
  </si>
  <si>
    <t>Sum of Net Income</t>
  </si>
  <si>
    <t>2013</t>
  </si>
  <si>
    <t>2012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</si>
  <si>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</si>
  <si>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</si>
  <si>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</si>
  <si>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</si>
  <si>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</si>
  <si>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</si>
  <si>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</si>
  <si>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</si>
  <si>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</si>
  <si>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</si>
  <si>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Year</t>
  </si>
  <si>
    <t>Count of Income</t>
  </si>
  <si>
    <t>Average of Total Income</t>
  </si>
  <si>
    <t>Average of Total COGS</t>
  </si>
  <si>
    <t>Average of Gross Profit</t>
  </si>
  <si>
    <t>Average of Total Expense</t>
  </si>
  <si>
    <t>Average of Net Income</t>
  </si>
  <si>
    <t>Average</t>
  </si>
  <si>
    <t>Count of Cost of Goods Sold</t>
  </si>
  <si>
    <t>Sum of Cost of Goods Sold2</t>
  </si>
  <si>
    <t>Count of Expense</t>
  </si>
  <si>
    <t>Count of Bank Fees</t>
  </si>
  <si>
    <t>Sum of Interest</t>
  </si>
  <si>
    <t>Sum of Service Charges</t>
  </si>
  <si>
    <t>Sum of Total Bank Fees</t>
  </si>
  <si>
    <t>Count of Insurance</t>
  </si>
  <si>
    <t>Sum of Liability Insurance</t>
  </si>
  <si>
    <t>Sum of Total Insurance</t>
  </si>
  <si>
    <t>Sum of Payroll Expenses</t>
  </si>
  <si>
    <t>Count of Professional Fees</t>
  </si>
  <si>
    <t>Sum of Accounting</t>
  </si>
  <si>
    <t>Sum of Legal</t>
  </si>
  <si>
    <t>Sum of Total Professional Fees</t>
  </si>
  <si>
    <t>Sum of Rent</t>
  </si>
  <si>
    <t>Sum of Sales Discounts</t>
  </si>
  <si>
    <t>Count of Supplies</t>
  </si>
  <si>
    <t>Sum of Marketing</t>
  </si>
  <si>
    <t>Sum of Office</t>
  </si>
  <si>
    <t>Sum of Total Supplies</t>
  </si>
  <si>
    <t>Count of Utilities</t>
  </si>
  <si>
    <t>Sum of Electricity</t>
  </si>
  <si>
    <t>Sum of Phone</t>
  </si>
  <si>
    <t>Sum of Total Utilities</t>
  </si>
  <si>
    <t>Count of Vehicles</t>
  </si>
  <si>
    <t>Sum of Fuel</t>
  </si>
  <si>
    <t>Sum of Maintenance and Repairs</t>
  </si>
  <si>
    <t>Sum of Total Vehicles</t>
  </si>
  <si>
    <t>Average of Income</t>
  </si>
  <si>
    <t>Average of Sales</t>
  </si>
  <si>
    <t>Average of Cost of Goods Sold2</t>
  </si>
  <si>
    <t>Average of Interest</t>
  </si>
  <si>
    <t>Average of Service Charges</t>
  </si>
  <si>
    <t>Average of Total Bank Fees</t>
  </si>
  <si>
    <t>Average of Liability Insurance</t>
  </si>
  <si>
    <t>Average of Total Insurance</t>
  </si>
  <si>
    <t>Average of Payroll Expenses</t>
  </si>
  <si>
    <t>Average of Accounting</t>
  </si>
  <si>
    <t>Average of Legal</t>
  </si>
  <si>
    <t>Average of Total Professional Fees</t>
  </si>
  <si>
    <t>Average of Rent</t>
  </si>
  <si>
    <t>Average of Sales Discounts</t>
  </si>
  <si>
    <t>Average of Marketing</t>
  </si>
  <si>
    <t>Average of Office</t>
  </si>
  <si>
    <t>Average of Total Supplies</t>
  </si>
  <si>
    <t>Average of Electricity</t>
  </si>
  <si>
    <t>Average of Phone</t>
  </si>
  <si>
    <t>Average of Total Utilities</t>
  </si>
  <si>
    <t>Average of Fuel</t>
  </si>
  <si>
    <t>Average of Maintenance and Repairs</t>
  </si>
  <si>
    <t>Average of Total Vehicles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</si>
</sst>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49" fontId="1" fillId="0" borderId="0" xfId="0" applyNumberFormat="1" applyFont="1"/>
    <xf numFmtId="39" fontId="2" fillId="0" borderId="0" xfId="0" applyNumberFormat="1" applyFont="1"/>
    <xf numFmtId="39" fontId="2" fillId="0" borderId="2" xfId="0" applyNumberFormat="1" applyFont="1" applyBorder="1"/>
    <xf numFmtId="39" fontId="2" fillId="0" borderId="0" xfId="0" applyNumberFormat="1" applyFont="1" applyBorder="1"/>
    <xf numFmtId="39" fontId="2" fillId="0" borderId="3" xfId="0" applyNumberFormat="1" applyFont="1" applyBorder="1"/>
    <xf numFmtId="39" fontId="2" fillId="0" borderId="4" xfId="0" applyNumberFormat="1" applyFont="1" applyBorder="1"/>
    <xf numFmtId="39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  <xf numFmtId="49" fontId="1" fillId="0" borderId="0" xfId="0" applyNumberFormat="1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</cellXfs>
  <cellStyles count="2">
    <cellStyle name="Normal" xfId="0" builtinId="0"/>
    <cellStyle name="Normal 2" xfId="1"/>
  </cellStyles>
  <dxfs count="78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 style="medium">
          <color indexed="64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 style="medium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 style="medium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 style="medium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  <alignment horizontal="center" vertical="bottom" textRotation="0" wrapText="0" indent="0" justifyLastLine="0" shrinkToFit="0" readingOrder="0"/>
      <border diagonalUp="0" diagonalDown="0">
        <left/>
        <right/>
        <top/>
        <bottom style="thick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  <dxf>
      <numFmt numFmtId="35" formatCode="_-* #,##0.00_-;\-* #,##0.00_-;_-* &quot;-&quot;??_-;_-@_-"/>
    </dxf>
    <dxf>
      <numFmt numFmtId="35" formatCode="_-* #,##0.00_-;\-* #,##0.00_-;_-* &quot;-&quot;??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 style="medium">
          <color indexed="64"/>
        </top>
        <bottom style="double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 style="medium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 style="medium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 style="medium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7" formatCode="#,##0.00;\-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  <alignment horizontal="center" vertical="bottom" textRotation="0" wrapText="0" indent="0" justifyLastLine="0" shrinkToFit="0" readingOrder="0"/>
      <border diagonalUp="0" diagonalDown="0">
        <left/>
        <right/>
        <top/>
        <bottom style="thick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514350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514350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 Byl" refreshedDate="41616.851472453702" createdVersion="5" refreshedVersion="5" minRefreshableVersion="3" recordCount="12">
  <cacheSource type="worksheet">
    <worksheetSource name="Table1"/>
  </cacheSource>
  <cacheFields count="37">
    <cacheField name="Month" numFmtId="49">
      <sharedItems count="12">
        <s v="Jan 16"/>
        <s v="Feb 16"/>
        <s v="Mar 16"/>
        <s v="Apr 16"/>
        <s v="May 16"/>
        <s v="Jun 16"/>
        <s v="Jul 16"/>
        <s v="Aug 16"/>
        <s v="Sep 16"/>
        <s v="Oct 16"/>
        <s v="Nov 16"/>
        <s v="Dec 16"/>
      </sharedItems>
    </cacheField>
    <cacheField name="Income" numFmtId="39">
      <sharedItems containsNonDate="0" containsString="0" containsBlank="1"/>
    </cacheField>
    <cacheField name="Sales" numFmtId="39">
      <sharedItems containsSemiMixedTypes="0" containsString="0" containsNumber="1" minValue="17456" maxValue="99107" count="12">
        <n v="99107"/>
        <n v="22103"/>
        <n v="33239"/>
        <n v="26059.5"/>
        <n v="22580.799999999999"/>
        <n v="85239"/>
        <n v="23585"/>
        <n v="22969.25"/>
        <n v="26700.65"/>
        <n v="22391"/>
        <n v="17456"/>
        <n v="24828.68"/>
      </sharedItems>
    </cacheField>
    <cacheField name="Total Income" numFmtId="39">
      <sharedItems containsSemiMixedTypes="0" containsString="0" containsNumber="1" minValue="17456" maxValue="99107"/>
    </cacheField>
    <cacheField name="Cost of Goods Sold" numFmtId="39">
      <sharedItems containsNonDate="0" containsString="0" containsBlank="1"/>
    </cacheField>
    <cacheField name="Cost of Goods Sold2" numFmtId="39">
      <sharedItems containsSemiMixedTypes="0" containsString="0" containsNumber="1" minValue="0" maxValue="2910.6"/>
    </cacheField>
    <cacheField name="Total COGS" numFmtId="39">
      <sharedItems containsSemiMixedTypes="0" containsString="0" containsNumber="1" minValue="0" maxValue="2910.6"/>
    </cacheField>
    <cacheField name="Gross Profit" numFmtId="39">
      <sharedItems containsSemiMixedTypes="0" containsString="0" containsNumber="1" minValue="17456" maxValue="99107"/>
    </cacheField>
    <cacheField name="Expense" numFmtId="39">
      <sharedItems containsNonDate="0" containsString="0" containsBlank="1"/>
    </cacheField>
    <cacheField name="Bank Fees" numFmtId="39">
      <sharedItems containsNonDate="0" containsString="0" containsBlank="1"/>
    </cacheField>
    <cacheField name="Interest" numFmtId="39">
      <sharedItems containsSemiMixedTypes="0" containsString="0" containsNumber="1" containsInteger="1" minValue="0" maxValue="300"/>
    </cacheField>
    <cacheField name="Service Charges" numFmtId="39">
      <sharedItems containsSemiMixedTypes="0" containsString="0" containsNumber="1" containsInteger="1" minValue="0" maxValue="16"/>
    </cacheField>
    <cacheField name="Total Bank Fees" numFmtId="39">
      <sharedItems containsSemiMixedTypes="0" containsString="0" containsNumber="1" containsInteger="1" minValue="0" maxValue="316"/>
    </cacheField>
    <cacheField name="Insurance" numFmtId="39">
      <sharedItems containsNonDate="0" containsString="0" containsBlank="1"/>
    </cacheField>
    <cacheField name="Liability Insurance" numFmtId="39">
      <sharedItems containsSemiMixedTypes="0" containsString="0" containsNumber="1" containsInteger="1" minValue="0" maxValue="245"/>
    </cacheField>
    <cacheField name="Total Insurance" numFmtId="39">
      <sharedItems containsSemiMixedTypes="0" containsString="0" containsNumber="1" containsInteger="1" minValue="0" maxValue="245"/>
    </cacheField>
    <cacheField name="Payroll Expenses" numFmtId="39">
      <sharedItems containsSemiMixedTypes="0" containsString="0" containsNumber="1" containsInteger="1" minValue="0" maxValue="100"/>
    </cacheField>
    <cacheField name="Professional Fees" numFmtId="39">
      <sharedItems containsNonDate="0" containsString="0" containsBlank="1"/>
    </cacheField>
    <cacheField name="Accounting" numFmtId="39">
      <sharedItems containsSemiMixedTypes="0" containsString="0" containsNumber="1" minValue="428.57" maxValue="428.57"/>
    </cacheField>
    <cacheField name="Legal" numFmtId="39">
      <sharedItems containsSemiMixedTypes="0" containsString="0" containsNumber="1" containsInteger="1" minValue="0" maxValue="1130"/>
    </cacheField>
    <cacheField name="Total Professional Fees" numFmtId="39">
      <sharedItems containsSemiMixedTypes="0" containsString="0" containsNumber="1" minValue="428.57" maxValue="1558.57"/>
    </cacheField>
    <cacheField name="Rent" numFmtId="39">
      <sharedItems containsSemiMixedTypes="0" containsString="0" containsNumber="1" containsInteger="1" minValue="1450" maxValue="1450"/>
    </cacheField>
    <cacheField name="Sales Discounts" numFmtId="39">
      <sharedItems containsSemiMixedTypes="0" containsString="0" containsNumber="1" containsInteger="1" minValue="0" maxValue="15"/>
    </cacheField>
    <cacheField name="Supplies" numFmtId="39">
      <sharedItems containsNonDate="0" containsString="0" containsBlank="1"/>
    </cacheField>
    <cacheField name="Marketing" numFmtId="39">
      <sharedItems containsSemiMixedTypes="0" containsString="0" containsNumber="1" containsInteger="1" minValue="850" maxValue="1700"/>
    </cacheField>
    <cacheField name="Office" numFmtId="39">
      <sharedItems containsSemiMixedTypes="0" containsString="0" containsNumber="1" minValue="0" maxValue="754.11"/>
    </cacheField>
    <cacheField name="Total Supplies" numFmtId="39">
      <sharedItems containsSemiMixedTypes="0" containsString="0" containsNumber="1" minValue="850" maxValue="2274.65"/>
    </cacheField>
    <cacheField name="Utilities" numFmtId="39">
      <sharedItems containsNonDate="0" containsString="0" containsBlank="1"/>
    </cacheField>
    <cacheField name="Electricity" numFmtId="39">
      <sharedItems containsSemiMixedTypes="0" containsString="0" containsNumber="1" minValue="344.21" maxValue="371.75"/>
    </cacheField>
    <cacheField name="Phone" numFmtId="39">
      <sharedItems containsSemiMixedTypes="0" containsString="0" containsNumber="1" minValue="0" maxValue="157.02000000000001"/>
    </cacheField>
    <cacheField name="Total Utilities" numFmtId="39">
      <sharedItems containsSemiMixedTypes="0" containsString="0" containsNumber="1" minValue="371.75" maxValue="501.23"/>
    </cacheField>
    <cacheField name="Vehicles" numFmtId="39">
      <sharedItems containsNonDate="0" containsString="0" containsBlank="1"/>
    </cacheField>
    <cacheField name="Fuel" numFmtId="39">
      <sharedItems containsSemiMixedTypes="0" containsString="0" containsNumber="1" minValue="94.61" maxValue="350.43"/>
    </cacheField>
    <cacheField name="Maintenance and Repairs" numFmtId="39">
      <sharedItems containsSemiMixedTypes="0" containsString="0" containsNumber="1" minValue="0" maxValue="81.540000000000006"/>
    </cacheField>
    <cacheField name="Total Vehicles" numFmtId="39">
      <sharedItems containsSemiMixedTypes="0" containsString="0" containsNumber="1" minValue="94.61" maxValue="425.28"/>
    </cacheField>
    <cacheField name="Total Expense" numFmtId="39">
      <sharedItems containsSemiMixedTypes="0" containsString="0" containsNumber="1" minValue="3309.93" maxValue="5912.42"/>
    </cacheField>
    <cacheField name="Net Income" numFmtId="39">
      <sharedItems containsSemiMixedTypes="0" containsString="0" containsNumber="1" minValue="13073.49" maxValue="94911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rank Byl" refreshedDate="41616.866150578702" createdVersion="5" refreshedVersion="5" minRefreshableVersion="3" recordCount="12">
  <cacheSource type="worksheet">
    <worksheetSource name="Table2"/>
  </cacheSource>
  <cacheFields count="37">
    <cacheField name="Year" numFmtId="49">
      <sharedItems count="12">
        <s v="2013"/>
        <s v="2012"/>
        <s v="2011"/>
        <s v="2010"/>
        <s v="2009"/>
        <s v="2008"/>
        <s v="2007"/>
        <s v="2006"/>
        <s v="2005"/>
        <s v="2004"/>
        <s v="2003"/>
        <s v="2002"/>
      </sharedItems>
    </cacheField>
    <cacheField name="Income" numFmtId="39">
      <sharedItems containsNonDate="0" containsString="0" containsBlank="1" count="1">
        <m/>
      </sharedItems>
    </cacheField>
    <cacheField name="Sales" numFmtId="39">
      <sharedItems containsSemiMixedTypes="0" containsString="0" containsNumber="1" minValue="17456" maxValue="33239"/>
    </cacheField>
    <cacheField name="Total Income" numFmtId="39">
      <sharedItems containsSemiMixedTypes="0" containsString="0" containsNumber="1" minValue="17456" maxValue="33239"/>
    </cacheField>
    <cacheField name="Cost of Goods Sold" numFmtId="39">
      <sharedItems containsNonDate="0" containsString="0" containsBlank="1" count="1">
        <m/>
      </sharedItems>
    </cacheField>
    <cacheField name="Cost of Goods Sold2" numFmtId="39">
      <sharedItems containsSemiMixedTypes="0" containsString="0" containsNumber="1" minValue="0" maxValue="2910.6"/>
    </cacheField>
    <cacheField name="Total COGS" numFmtId="39">
      <sharedItems containsSemiMixedTypes="0" containsString="0" containsNumber="1" minValue="0" maxValue="2910.6"/>
    </cacheField>
    <cacheField name="Gross Profit" numFmtId="39">
      <sharedItems containsSemiMixedTypes="0" containsString="0" containsNumber="1" minValue="17456" maxValue="33239"/>
    </cacheField>
    <cacheField name="Expense" numFmtId="39">
      <sharedItems containsNonDate="0" containsString="0" containsBlank="1" count="1">
        <m/>
      </sharedItems>
    </cacheField>
    <cacheField name="Bank Fees" numFmtId="39">
      <sharedItems containsNonDate="0" containsString="0" containsBlank="1" count="1">
        <m/>
      </sharedItems>
    </cacheField>
    <cacheField name="Interest" numFmtId="39">
      <sharedItems containsSemiMixedTypes="0" containsString="0" containsNumber="1" containsInteger="1" minValue="0" maxValue="300"/>
    </cacheField>
    <cacheField name="Service Charges" numFmtId="39">
      <sharedItems containsSemiMixedTypes="0" containsString="0" containsNumber="1" containsInteger="1" minValue="0" maxValue="16"/>
    </cacheField>
    <cacheField name="Total Bank Fees" numFmtId="39">
      <sharedItems containsSemiMixedTypes="0" containsString="0" containsNumber="1" containsInteger="1" minValue="0" maxValue="316"/>
    </cacheField>
    <cacheField name="Insurance" numFmtId="39">
      <sharedItems containsNonDate="0" containsString="0" containsBlank="1" count="1">
        <m/>
      </sharedItems>
    </cacheField>
    <cacheField name="Liability Insurance" numFmtId="39">
      <sharedItems containsSemiMixedTypes="0" containsString="0" containsNumber="1" containsInteger="1" minValue="0" maxValue="245"/>
    </cacheField>
    <cacheField name="Total Insurance" numFmtId="39">
      <sharedItems containsSemiMixedTypes="0" containsString="0" containsNumber="1" containsInteger="1" minValue="0" maxValue="245"/>
    </cacheField>
    <cacheField name="Payroll Expenses" numFmtId="39">
      <sharedItems containsSemiMixedTypes="0" containsString="0" containsNumber="1" containsInteger="1" minValue="0" maxValue="100"/>
    </cacheField>
    <cacheField name="Professional Fees" numFmtId="39">
      <sharedItems containsNonDate="0" containsString="0" containsBlank="1" count="1">
        <m/>
      </sharedItems>
    </cacheField>
    <cacheField name="Accounting" numFmtId="39">
      <sharedItems containsSemiMixedTypes="0" containsString="0" containsNumber="1" minValue="428.57" maxValue="428.57"/>
    </cacheField>
    <cacheField name="Legal" numFmtId="39">
      <sharedItems containsSemiMixedTypes="0" containsString="0" containsNumber="1" containsInteger="1" minValue="0" maxValue="1130"/>
    </cacheField>
    <cacheField name="Total Professional Fees" numFmtId="39">
      <sharedItems containsSemiMixedTypes="0" containsString="0" containsNumber="1" minValue="428.57" maxValue="1558.57"/>
    </cacheField>
    <cacheField name="Rent" numFmtId="39">
      <sharedItems containsSemiMixedTypes="0" containsString="0" containsNumber="1" containsInteger="1" minValue="1450" maxValue="1450"/>
    </cacheField>
    <cacheField name="Sales Discounts" numFmtId="39">
      <sharedItems containsSemiMixedTypes="0" containsString="0" containsNumber="1" containsInteger="1" minValue="0" maxValue="15"/>
    </cacheField>
    <cacheField name="Supplies" numFmtId="39">
      <sharedItems containsNonDate="0" containsString="0" containsBlank="1" count="1">
        <m/>
      </sharedItems>
    </cacheField>
    <cacheField name="Marketing" numFmtId="39">
      <sharedItems containsSemiMixedTypes="0" containsString="0" containsNumber="1" containsInteger="1" minValue="850" maxValue="1700"/>
    </cacheField>
    <cacheField name="Office" numFmtId="39">
      <sharedItems containsSemiMixedTypes="0" containsString="0" containsNumber="1" minValue="0" maxValue="754.11"/>
    </cacheField>
    <cacheField name="Total Supplies" numFmtId="39">
      <sharedItems containsSemiMixedTypes="0" containsString="0" containsNumber="1" minValue="850" maxValue="2274.65"/>
    </cacheField>
    <cacheField name="Utilities" numFmtId="39">
      <sharedItems containsNonDate="0" containsString="0" containsBlank="1"/>
    </cacheField>
    <cacheField name="Electricity" numFmtId="39">
      <sharedItems containsSemiMixedTypes="0" containsString="0" containsNumber="1" minValue="344.21" maxValue="371.75"/>
    </cacheField>
    <cacheField name="Phone" numFmtId="39">
      <sharedItems containsSemiMixedTypes="0" containsString="0" containsNumber="1" minValue="0" maxValue="157.02000000000001"/>
    </cacheField>
    <cacheField name="Total Utilities" numFmtId="39">
      <sharedItems containsSemiMixedTypes="0" containsString="0" containsNumber="1" minValue="371.75" maxValue="501.23"/>
    </cacheField>
    <cacheField name="Vehicles" numFmtId="39">
      <sharedItems containsNonDate="0" containsString="0" containsBlank="1"/>
    </cacheField>
    <cacheField name="Fuel" numFmtId="39">
      <sharedItems containsSemiMixedTypes="0" containsString="0" containsNumber="1" minValue="94.61" maxValue="350.43"/>
    </cacheField>
    <cacheField name="Maintenance and Repairs" numFmtId="39">
      <sharedItems containsSemiMixedTypes="0" containsString="0" containsNumber="1" minValue="0" maxValue="81.540000000000006"/>
    </cacheField>
    <cacheField name="Total Vehicles" numFmtId="39">
      <sharedItems containsSemiMixedTypes="0" containsString="0" containsNumber="1" minValue="94.61" maxValue="425.28"/>
    </cacheField>
    <cacheField name="Total Expense" numFmtId="39">
      <sharedItems containsSemiMixedTypes="0" containsString="0" containsNumber="1" minValue="3309.93" maxValue="5912.42"/>
    </cacheField>
    <cacheField name="Net Income" numFmtId="39">
      <sharedItems containsSemiMixedTypes="0" containsString="0" containsNumber="1" minValue="13073.49" maxValue="27628.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m/>
    <x v="0"/>
    <n v="99107"/>
    <m/>
    <n v="0"/>
    <n v="0"/>
    <n v="99107"/>
    <m/>
    <m/>
    <n v="300"/>
    <n v="16"/>
    <n v="316"/>
    <m/>
    <n v="245"/>
    <n v="245"/>
    <n v="0"/>
    <m/>
    <n v="428.57"/>
    <n v="0"/>
    <n v="428.57"/>
    <n v="1450"/>
    <n v="0"/>
    <m/>
    <n v="850"/>
    <n v="0"/>
    <n v="850"/>
    <m/>
    <n v="344.21"/>
    <n v="157.02000000000001"/>
    <n v="501.23"/>
    <m/>
    <n v="322.76"/>
    <n v="81.540000000000006"/>
    <n v="404.3"/>
    <n v="4195.1000000000004"/>
    <n v="94911.9"/>
  </r>
  <r>
    <x v="1"/>
    <m/>
    <x v="1"/>
    <n v="22103"/>
    <m/>
    <n v="0"/>
    <n v="0"/>
    <n v="22103"/>
    <m/>
    <m/>
    <n v="300"/>
    <n v="16"/>
    <n v="316"/>
    <m/>
    <n v="245"/>
    <n v="245"/>
    <n v="0"/>
    <m/>
    <n v="428.57"/>
    <n v="0"/>
    <n v="428.57"/>
    <n v="1450"/>
    <n v="0"/>
    <m/>
    <n v="1700"/>
    <n v="574.65"/>
    <n v="2274.65"/>
    <m/>
    <n v="344.21"/>
    <n v="157.02000000000001"/>
    <n v="501.23"/>
    <m/>
    <n v="257.08"/>
    <n v="0"/>
    <n v="257.08"/>
    <n v="5472.53"/>
    <n v="16630.47"/>
  </r>
  <r>
    <x v="2"/>
    <m/>
    <x v="2"/>
    <n v="33239"/>
    <m/>
    <n v="0"/>
    <n v="0"/>
    <n v="33239"/>
    <m/>
    <m/>
    <n v="300"/>
    <n v="16"/>
    <n v="316"/>
    <m/>
    <n v="245"/>
    <n v="245"/>
    <n v="0"/>
    <m/>
    <n v="428.57"/>
    <n v="1130"/>
    <n v="1558.57"/>
    <n v="1450"/>
    <n v="0"/>
    <m/>
    <n v="850"/>
    <n v="497.73"/>
    <n v="1347.73"/>
    <m/>
    <n v="344.21"/>
    <n v="157.02000000000001"/>
    <n v="501.23"/>
    <m/>
    <n v="191.87"/>
    <n v="0"/>
    <n v="191.87"/>
    <n v="5610.4"/>
    <n v="27628.6"/>
  </r>
  <r>
    <x v="3"/>
    <m/>
    <x v="3"/>
    <n v="26059.5"/>
    <m/>
    <n v="1679.4"/>
    <n v="1679.4"/>
    <n v="24380.1"/>
    <m/>
    <m/>
    <n v="300"/>
    <n v="16"/>
    <n v="316"/>
    <m/>
    <n v="245"/>
    <n v="245"/>
    <n v="0"/>
    <m/>
    <n v="428.57"/>
    <n v="0"/>
    <n v="428.57"/>
    <n v="1450"/>
    <n v="0"/>
    <m/>
    <n v="850"/>
    <n v="22.74"/>
    <n v="872.74"/>
    <m/>
    <n v="344.21"/>
    <n v="157.02000000000001"/>
    <n v="501.23"/>
    <m/>
    <n v="213.5"/>
    <n v="70.55"/>
    <n v="284.05"/>
    <n v="4097.59"/>
    <n v="20282.509999999998"/>
  </r>
  <r>
    <x v="4"/>
    <m/>
    <x v="4"/>
    <n v="22580.799999999999"/>
    <m/>
    <n v="248.4"/>
    <n v="248.4"/>
    <n v="22332.400000000001"/>
    <m/>
    <m/>
    <n v="300"/>
    <n v="16"/>
    <n v="316"/>
    <m/>
    <n v="245"/>
    <n v="245"/>
    <n v="0"/>
    <m/>
    <n v="428.57"/>
    <n v="0"/>
    <n v="428.57"/>
    <n v="1450"/>
    <n v="0"/>
    <m/>
    <n v="850"/>
    <n v="0"/>
    <n v="850"/>
    <m/>
    <n v="344.21"/>
    <n v="157.02000000000001"/>
    <n v="501.23"/>
    <m/>
    <n v="337.28"/>
    <n v="0"/>
    <n v="337.28"/>
    <n v="4128.08"/>
    <n v="18204.32"/>
  </r>
  <r>
    <x v="5"/>
    <m/>
    <x v="5"/>
    <n v="85239"/>
    <m/>
    <n v="0"/>
    <n v="0"/>
    <n v="85239"/>
    <m/>
    <m/>
    <n v="300"/>
    <n v="16"/>
    <n v="316"/>
    <m/>
    <n v="245"/>
    <n v="245"/>
    <n v="0"/>
    <m/>
    <n v="428.57"/>
    <n v="1130"/>
    <n v="1558.57"/>
    <n v="1450"/>
    <n v="0"/>
    <m/>
    <n v="850"/>
    <n v="754.11"/>
    <n v="1604.11"/>
    <m/>
    <n v="344.21"/>
    <n v="157.02000000000001"/>
    <n v="501.23"/>
    <m/>
    <n v="237.51"/>
    <n v="0"/>
    <n v="237.51"/>
    <n v="5912.42"/>
    <n v="79326.58"/>
  </r>
  <r>
    <x v="6"/>
    <m/>
    <x v="6"/>
    <n v="23585"/>
    <m/>
    <n v="0"/>
    <n v="0"/>
    <n v="23585"/>
    <m/>
    <m/>
    <n v="300"/>
    <n v="16"/>
    <n v="316"/>
    <m/>
    <n v="245"/>
    <n v="245"/>
    <n v="0"/>
    <m/>
    <n v="428.57"/>
    <n v="0"/>
    <n v="428.57"/>
    <n v="1450"/>
    <n v="0"/>
    <m/>
    <n v="850"/>
    <n v="589.26"/>
    <n v="1439.26"/>
    <m/>
    <n v="344.21"/>
    <n v="157.02000000000001"/>
    <n v="501.23"/>
    <m/>
    <n v="207.13"/>
    <n v="81.540000000000006"/>
    <n v="288.67"/>
    <n v="4668.7299999999996"/>
    <n v="18916.27"/>
  </r>
  <r>
    <x v="7"/>
    <m/>
    <x v="7"/>
    <n v="22969.25"/>
    <m/>
    <n v="459"/>
    <n v="459"/>
    <n v="22510.25"/>
    <m/>
    <m/>
    <n v="300"/>
    <n v="16"/>
    <n v="316"/>
    <m/>
    <n v="245"/>
    <n v="245"/>
    <n v="0"/>
    <m/>
    <n v="428.57"/>
    <n v="0"/>
    <n v="428.57"/>
    <n v="1450"/>
    <n v="0"/>
    <m/>
    <n v="850"/>
    <n v="0"/>
    <n v="850"/>
    <m/>
    <n v="344.21"/>
    <n v="157.02000000000001"/>
    <n v="501.23"/>
    <m/>
    <n v="308.39999999999998"/>
    <n v="0"/>
    <n v="308.39999999999998"/>
    <n v="4099.2"/>
    <n v="18411.05"/>
  </r>
  <r>
    <x v="8"/>
    <m/>
    <x v="8"/>
    <n v="26700.65"/>
    <m/>
    <n v="2856.6"/>
    <n v="2856.6"/>
    <n v="23844.05"/>
    <m/>
    <m/>
    <n v="300"/>
    <n v="16"/>
    <n v="316"/>
    <m/>
    <n v="245"/>
    <n v="245"/>
    <n v="0"/>
    <m/>
    <n v="428.57"/>
    <n v="1130"/>
    <n v="1558.57"/>
    <n v="1450"/>
    <n v="0"/>
    <m/>
    <n v="850"/>
    <n v="0"/>
    <n v="850"/>
    <m/>
    <n v="344.21"/>
    <n v="157.02000000000001"/>
    <n v="501.23"/>
    <m/>
    <n v="265.69"/>
    <n v="0"/>
    <n v="265.69"/>
    <n v="5186.49"/>
    <n v="18657.560000000001"/>
  </r>
  <r>
    <x v="9"/>
    <m/>
    <x v="9"/>
    <n v="22391"/>
    <m/>
    <n v="0"/>
    <n v="0"/>
    <n v="22391"/>
    <m/>
    <m/>
    <n v="300"/>
    <n v="16"/>
    <n v="316"/>
    <m/>
    <n v="245"/>
    <n v="245"/>
    <n v="0"/>
    <m/>
    <n v="428.57"/>
    <n v="0"/>
    <n v="428.57"/>
    <n v="1450"/>
    <n v="0"/>
    <m/>
    <n v="850"/>
    <n v="0"/>
    <n v="850"/>
    <m/>
    <n v="344.21"/>
    <n v="157.02000000000001"/>
    <n v="501.23"/>
    <m/>
    <n v="350.43"/>
    <n v="74.849999999999994"/>
    <n v="425.28"/>
    <n v="4216.08"/>
    <n v="18174.919999999998"/>
  </r>
  <r>
    <x v="10"/>
    <m/>
    <x v="10"/>
    <n v="17456"/>
    <m/>
    <n v="0"/>
    <n v="0"/>
    <n v="17456"/>
    <m/>
    <m/>
    <n v="300"/>
    <n v="16"/>
    <n v="316"/>
    <m/>
    <n v="245"/>
    <n v="245"/>
    <n v="0"/>
    <m/>
    <n v="428.57"/>
    <n v="0"/>
    <n v="428.57"/>
    <n v="1450"/>
    <n v="0"/>
    <m/>
    <n v="850"/>
    <n v="367.2"/>
    <n v="1217.2"/>
    <m/>
    <n v="344.21"/>
    <n v="157.02000000000001"/>
    <n v="501.23"/>
    <m/>
    <n v="224.51"/>
    <n v="0"/>
    <n v="224.51"/>
    <n v="4382.51"/>
    <n v="13073.49"/>
  </r>
  <r>
    <x v="11"/>
    <m/>
    <x v="11"/>
    <n v="24828.68"/>
    <m/>
    <n v="2910.6"/>
    <n v="2910.6"/>
    <n v="21918.080000000002"/>
    <m/>
    <m/>
    <n v="0"/>
    <n v="0"/>
    <n v="0"/>
    <m/>
    <n v="0"/>
    <n v="0"/>
    <n v="100"/>
    <m/>
    <n v="428.57"/>
    <n v="0"/>
    <n v="428.57"/>
    <n v="1450"/>
    <n v="15"/>
    <m/>
    <n v="850"/>
    <n v="0"/>
    <n v="850"/>
    <m/>
    <n v="371.75"/>
    <n v="0"/>
    <n v="371.75"/>
    <m/>
    <n v="94.61"/>
    <n v="0"/>
    <n v="94.61"/>
    <n v="3309.93"/>
    <n v="18608.15000000000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">
  <r>
    <x v="0"/>
    <x v="0"/>
    <n v="29013"/>
    <n v="29013"/>
    <x v="0"/>
    <n v="0"/>
    <n v="0"/>
    <n v="29013"/>
    <x v="0"/>
    <x v="0"/>
    <n v="300"/>
    <n v="16"/>
    <n v="316"/>
    <x v="0"/>
    <n v="245"/>
    <n v="245"/>
    <n v="0"/>
    <x v="0"/>
    <n v="428.57"/>
    <n v="0"/>
    <n v="428.57"/>
    <n v="1450"/>
    <n v="0"/>
    <x v="0"/>
    <n v="850"/>
    <n v="0"/>
    <n v="850"/>
    <m/>
    <n v="344.21"/>
    <n v="157.02000000000001"/>
    <n v="501.23"/>
    <m/>
    <n v="322.76"/>
    <n v="81.540000000000006"/>
    <n v="404.3"/>
    <n v="4195.1000000000004"/>
    <n v="24817.9"/>
  </r>
  <r>
    <x v="1"/>
    <x v="0"/>
    <n v="22103"/>
    <n v="22103"/>
    <x v="0"/>
    <n v="0"/>
    <n v="0"/>
    <n v="22103"/>
    <x v="0"/>
    <x v="0"/>
    <n v="300"/>
    <n v="16"/>
    <n v="316"/>
    <x v="0"/>
    <n v="245"/>
    <n v="245"/>
    <n v="0"/>
    <x v="0"/>
    <n v="428.57"/>
    <n v="0"/>
    <n v="428.57"/>
    <n v="1450"/>
    <n v="0"/>
    <x v="0"/>
    <n v="1700"/>
    <n v="574.65"/>
    <n v="2274.65"/>
    <m/>
    <n v="344.21"/>
    <n v="157.02000000000001"/>
    <n v="501.23"/>
    <m/>
    <n v="257.08"/>
    <n v="0"/>
    <n v="257.08"/>
    <n v="5472.53"/>
    <n v="16630.47"/>
  </r>
  <r>
    <x v="2"/>
    <x v="0"/>
    <n v="33239"/>
    <n v="33239"/>
    <x v="0"/>
    <n v="0"/>
    <n v="0"/>
    <n v="33239"/>
    <x v="0"/>
    <x v="0"/>
    <n v="300"/>
    <n v="16"/>
    <n v="316"/>
    <x v="0"/>
    <n v="245"/>
    <n v="245"/>
    <n v="0"/>
    <x v="0"/>
    <n v="428.57"/>
    <n v="1130"/>
    <n v="1558.57"/>
    <n v="1450"/>
    <n v="0"/>
    <x v="0"/>
    <n v="850"/>
    <n v="497.73"/>
    <n v="1347.73"/>
    <m/>
    <n v="344.21"/>
    <n v="157.02000000000001"/>
    <n v="501.23"/>
    <m/>
    <n v="191.87"/>
    <n v="0"/>
    <n v="191.87"/>
    <n v="5610.4"/>
    <n v="27628.6"/>
  </r>
  <r>
    <x v="3"/>
    <x v="0"/>
    <n v="26059.5"/>
    <n v="26059.5"/>
    <x v="0"/>
    <n v="1679.4"/>
    <n v="1679.4"/>
    <n v="24380.1"/>
    <x v="0"/>
    <x v="0"/>
    <n v="300"/>
    <n v="16"/>
    <n v="316"/>
    <x v="0"/>
    <n v="245"/>
    <n v="245"/>
    <n v="0"/>
    <x v="0"/>
    <n v="428.57"/>
    <n v="0"/>
    <n v="428.57"/>
    <n v="1450"/>
    <n v="0"/>
    <x v="0"/>
    <n v="850"/>
    <n v="22.74"/>
    <n v="872.74"/>
    <m/>
    <n v="344.21"/>
    <n v="157.02000000000001"/>
    <n v="501.23"/>
    <m/>
    <n v="213.5"/>
    <n v="70.55"/>
    <n v="284.05"/>
    <n v="4097.59"/>
    <n v="20282.509999999998"/>
  </r>
  <r>
    <x v="4"/>
    <x v="0"/>
    <n v="22580.799999999999"/>
    <n v="22580.799999999999"/>
    <x v="0"/>
    <n v="248.4"/>
    <n v="248.4"/>
    <n v="22332.400000000001"/>
    <x v="0"/>
    <x v="0"/>
    <n v="300"/>
    <n v="16"/>
    <n v="316"/>
    <x v="0"/>
    <n v="245"/>
    <n v="245"/>
    <n v="0"/>
    <x v="0"/>
    <n v="428.57"/>
    <n v="0"/>
    <n v="428.57"/>
    <n v="1450"/>
    <n v="0"/>
    <x v="0"/>
    <n v="850"/>
    <n v="0"/>
    <n v="850"/>
    <m/>
    <n v="344.21"/>
    <n v="157.02000000000001"/>
    <n v="501.23"/>
    <m/>
    <n v="337.28"/>
    <n v="0"/>
    <n v="337.28"/>
    <n v="4128.08"/>
    <n v="18204.32"/>
  </r>
  <r>
    <x v="5"/>
    <x v="0"/>
    <n v="25987"/>
    <n v="25987"/>
    <x v="0"/>
    <n v="0"/>
    <n v="0"/>
    <n v="25987"/>
    <x v="0"/>
    <x v="0"/>
    <n v="300"/>
    <n v="16"/>
    <n v="316"/>
    <x v="0"/>
    <n v="245"/>
    <n v="245"/>
    <n v="0"/>
    <x v="0"/>
    <n v="428.57"/>
    <n v="1130"/>
    <n v="1558.57"/>
    <n v="1450"/>
    <n v="0"/>
    <x v="0"/>
    <n v="850"/>
    <n v="754.11"/>
    <n v="1604.11"/>
    <m/>
    <n v="344.21"/>
    <n v="157.02000000000001"/>
    <n v="501.23"/>
    <m/>
    <n v="237.51"/>
    <n v="0"/>
    <n v="237.51"/>
    <n v="5912.42"/>
    <n v="20074.580000000002"/>
  </r>
  <r>
    <x v="6"/>
    <x v="0"/>
    <n v="23585"/>
    <n v="23585"/>
    <x v="0"/>
    <n v="0"/>
    <n v="0"/>
    <n v="23585"/>
    <x v="0"/>
    <x v="0"/>
    <n v="300"/>
    <n v="16"/>
    <n v="316"/>
    <x v="0"/>
    <n v="245"/>
    <n v="245"/>
    <n v="0"/>
    <x v="0"/>
    <n v="428.57"/>
    <n v="0"/>
    <n v="428.57"/>
    <n v="1450"/>
    <n v="0"/>
    <x v="0"/>
    <n v="850"/>
    <n v="589.26"/>
    <n v="1439.26"/>
    <m/>
    <n v="344.21"/>
    <n v="157.02000000000001"/>
    <n v="501.23"/>
    <m/>
    <n v="207.13"/>
    <n v="81.540000000000006"/>
    <n v="288.67"/>
    <n v="4668.7299999999996"/>
    <n v="18916.27"/>
  </r>
  <r>
    <x v="7"/>
    <x v="0"/>
    <n v="22969.25"/>
    <n v="22969.25"/>
    <x v="0"/>
    <n v="459"/>
    <n v="459"/>
    <n v="22510.25"/>
    <x v="0"/>
    <x v="0"/>
    <n v="300"/>
    <n v="16"/>
    <n v="316"/>
    <x v="0"/>
    <n v="245"/>
    <n v="245"/>
    <n v="0"/>
    <x v="0"/>
    <n v="428.57"/>
    <n v="0"/>
    <n v="428.57"/>
    <n v="1450"/>
    <n v="0"/>
    <x v="0"/>
    <n v="850"/>
    <n v="0"/>
    <n v="850"/>
    <m/>
    <n v="344.21"/>
    <n v="157.02000000000001"/>
    <n v="501.23"/>
    <m/>
    <n v="308.39999999999998"/>
    <n v="0"/>
    <n v="308.39999999999998"/>
    <n v="4099.2"/>
    <n v="18411.05"/>
  </r>
  <r>
    <x v="8"/>
    <x v="0"/>
    <n v="26700.65"/>
    <n v="26700.65"/>
    <x v="0"/>
    <n v="2856.6"/>
    <n v="2856.6"/>
    <n v="23844.05"/>
    <x v="0"/>
    <x v="0"/>
    <n v="300"/>
    <n v="16"/>
    <n v="316"/>
    <x v="0"/>
    <n v="245"/>
    <n v="245"/>
    <n v="0"/>
    <x v="0"/>
    <n v="428.57"/>
    <n v="1130"/>
    <n v="1558.57"/>
    <n v="1450"/>
    <n v="0"/>
    <x v="0"/>
    <n v="850"/>
    <n v="0"/>
    <n v="850"/>
    <m/>
    <n v="344.21"/>
    <n v="157.02000000000001"/>
    <n v="501.23"/>
    <m/>
    <n v="265.69"/>
    <n v="0"/>
    <n v="265.69"/>
    <n v="5186.49"/>
    <n v="18657.560000000001"/>
  </r>
  <r>
    <x v="9"/>
    <x v="0"/>
    <n v="22391"/>
    <n v="22391"/>
    <x v="0"/>
    <n v="0"/>
    <n v="0"/>
    <n v="22391"/>
    <x v="0"/>
    <x v="0"/>
    <n v="300"/>
    <n v="16"/>
    <n v="316"/>
    <x v="0"/>
    <n v="245"/>
    <n v="245"/>
    <n v="0"/>
    <x v="0"/>
    <n v="428.57"/>
    <n v="0"/>
    <n v="428.57"/>
    <n v="1450"/>
    <n v="0"/>
    <x v="0"/>
    <n v="850"/>
    <n v="0"/>
    <n v="850"/>
    <m/>
    <n v="344.21"/>
    <n v="157.02000000000001"/>
    <n v="501.23"/>
    <m/>
    <n v="350.43"/>
    <n v="74.849999999999994"/>
    <n v="425.28"/>
    <n v="4216.08"/>
    <n v="18174.919999999998"/>
  </r>
  <r>
    <x v="10"/>
    <x v="0"/>
    <n v="17456"/>
    <n v="17456"/>
    <x v="0"/>
    <n v="0"/>
    <n v="0"/>
    <n v="17456"/>
    <x v="0"/>
    <x v="0"/>
    <n v="300"/>
    <n v="16"/>
    <n v="316"/>
    <x v="0"/>
    <n v="245"/>
    <n v="245"/>
    <n v="0"/>
    <x v="0"/>
    <n v="428.57"/>
    <n v="0"/>
    <n v="428.57"/>
    <n v="1450"/>
    <n v="0"/>
    <x v="0"/>
    <n v="850"/>
    <n v="367.2"/>
    <n v="1217.2"/>
    <m/>
    <n v="344.21"/>
    <n v="157.02000000000001"/>
    <n v="501.23"/>
    <m/>
    <n v="224.51"/>
    <n v="0"/>
    <n v="224.51"/>
    <n v="4382.51"/>
    <n v="13073.49"/>
  </r>
  <r>
    <x v="11"/>
    <x v="0"/>
    <n v="24828.68"/>
    <n v="24828.68"/>
    <x v="0"/>
    <n v="2910.6"/>
    <n v="2910.6"/>
    <n v="21918.080000000002"/>
    <x v="0"/>
    <x v="0"/>
    <n v="0"/>
    <n v="0"/>
    <n v="0"/>
    <x v="0"/>
    <n v="0"/>
    <n v="0"/>
    <n v="100"/>
    <x v="0"/>
    <n v="428.57"/>
    <n v="0"/>
    <n v="428.57"/>
    <n v="1450"/>
    <n v="15"/>
    <x v="0"/>
    <n v="850"/>
    <n v="0"/>
    <n v="850"/>
    <m/>
    <n v="371.75"/>
    <n v="0"/>
    <n v="371.75"/>
    <m/>
    <n v="94.61"/>
    <n v="0"/>
    <n v="94.61"/>
    <n v="3309.93"/>
    <n v="18608.15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2:AK14" firstHeaderRow="0" firstDataRow="1" firstDataCol="1"/>
  <pivotFields count="37">
    <pivotField axis="axisRow" showAll="0">
      <items count="13">
        <item h="1" x="11"/>
        <item h="1" x="10"/>
        <item h="1" x="9"/>
        <item h="1" x="8"/>
        <item h="1" x="7"/>
        <item x="6"/>
        <item h="1" x="5"/>
        <item h="1" x="4"/>
        <item h="1" x="3"/>
        <item h="1" x="2"/>
        <item h="1" x="1"/>
        <item h="1" x="0"/>
        <item t="default"/>
      </items>
    </pivotField>
    <pivotField dataField="1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showAll="0">
      <items count="2">
        <item x="0"/>
        <item t="default"/>
      </items>
    </pivotField>
    <pivotField dataField="1" showAll="0">
      <items count="2">
        <item x="0"/>
        <item t="default"/>
      </items>
    </pivotField>
    <pivotField dataField="1" numFmtId="39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showAll="0">
      <items count="2">
        <item x="0"/>
        <item t="default"/>
      </items>
    </pivotField>
    <pivotField dataField="1" numFmtId="39" showAll="0"/>
    <pivotField dataField="1" numFmtId="39" showAll="0"/>
    <pivotField dataField="1" numFmtId="39" showAll="0"/>
    <pivotField dataField="1" numFmtId="39" showAll="0"/>
    <pivotField dataField="1" numFmtId="39" showAll="0"/>
    <pivotField dataField="1" showAll="0">
      <items count="2">
        <item x="0"/>
        <item t="default"/>
      </items>
    </pivotField>
    <pivotField dataField="1" numFmtId="39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numFmtId="39" showAll="0"/>
    <pivotField dataField="1" numFmtId="39" showAll="0"/>
  </pivotFields>
  <rowFields count="1">
    <field x="0"/>
  </rowFields>
  <rowItems count="2">
    <i>
      <x v="5"/>
    </i>
    <i t="grand">
      <x/>
    </i>
  </rowItems>
  <colFields count="1">
    <field x="-2"/>
  </colFields>
  <colItems count="3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  <i i="27">
      <x v="27"/>
    </i>
    <i i="28">
      <x v="28"/>
    </i>
    <i i="29">
      <x v="29"/>
    </i>
    <i i="30">
      <x v="30"/>
    </i>
    <i i="31">
      <x v="31"/>
    </i>
    <i i="32">
      <x v="32"/>
    </i>
    <i i="33">
      <x v="33"/>
    </i>
    <i i="34">
      <x v="34"/>
    </i>
    <i i="35">
      <x v="35"/>
    </i>
  </colItems>
  <dataFields count="36">
    <dataField name="Count of Income" fld="1" subtotal="count" baseField="0" baseItem="0"/>
    <dataField name="Sum of Sales" fld="2" baseField="0" baseItem="0"/>
    <dataField name="Sum of Total Income" fld="3" baseField="0" baseItem="0"/>
    <dataField name="Count of Cost of Goods Sold" fld="4" subtotal="count" baseField="0" baseItem="0"/>
    <dataField name="Sum of Cost of Goods Sold2" fld="5" baseField="0" baseItem="0"/>
    <dataField name="Sum of Total COGS" fld="6" baseField="0" baseItem="0"/>
    <dataField name="Sum of Gross Profit" fld="7" baseField="0" baseItem="0"/>
    <dataField name="Count of Expense" fld="8" subtotal="count" baseField="0" baseItem="0"/>
    <dataField name="Count of Bank Fees" fld="9" subtotal="count" baseField="0" baseItem="0"/>
    <dataField name="Sum of Interest" fld="10" baseField="0" baseItem="0"/>
    <dataField name="Sum of Service Charges" fld="11" baseField="0" baseItem="0"/>
    <dataField name="Sum of Total Bank Fees" fld="12" baseField="0" baseItem="0"/>
    <dataField name="Count of Insurance" fld="13" subtotal="count" baseField="0" baseItem="0"/>
    <dataField name="Sum of Liability Insurance" fld="14" baseField="0" baseItem="0"/>
    <dataField name="Sum of Total Insurance" fld="15" baseField="0" baseItem="0"/>
    <dataField name="Sum of Payroll Expenses" fld="16" baseField="0" baseItem="0"/>
    <dataField name="Count of Professional Fees" fld="17" subtotal="count" baseField="0" baseItem="0"/>
    <dataField name="Sum of Accounting" fld="18" baseField="0" baseItem="0"/>
    <dataField name="Sum of Legal" fld="19" baseField="0" baseItem="0"/>
    <dataField name="Sum of Total Professional Fees" fld="20" baseField="0" baseItem="0"/>
    <dataField name="Sum of Rent" fld="21" baseField="0" baseItem="0"/>
    <dataField name="Sum of Sales Discounts" fld="22" baseField="0" baseItem="0"/>
    <dataField name="Count of Supplies" fld="23" subtotal="count" baseField="0" baseItem="0"/>
    <dataField name="Sum of Marketing" fld="24" baseField="0" baseItem="0"/>
    <dataField name="Sum of Office" fld="25" baseField="0" baseItem="0"/>
    <dataField name="Sum of Total Supplies" fld="26" baseField="0" baseItem="0"/>
    <dataField name="Count of Utilities" fld="27" subtotal="count" baseField="0" baseItem="0"/>
    <dataField name="Sum of Electricity" fld="28" baseField="0" baseItem="0"/>
    <dataField name="Sum of Phone" fld="29" baseField="0" baseItem="0"/>
    <dataField name="Sum of Total Utilities" fld="30" baseField="0" baseItem="0"/>
    <dataField name="Count of Vehicles" fld="31" subtotal="count" baseField="0" baseItem="0"/>
    <dataField name="Sum of Fuel" fld="32" baseField="0" baseItem="0"/>
    <dataField name="Sum of Maintenance and Repairs" fld="33" baseField="0" baseItem="0"/>
    <dataField name="Sum of Total Vehicles" fld="34" baseField="0" baseItem="0"/>
    <dataField name="Sum of Total Expense" fld="35" baseField="0" baseItem="0"/>
    <dataField name="Sum of Net Income" fld="36" baseField="0" baseItem="0"/>
  </dataFields>
  <formats count="1">
    <format dxfId="38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AK8" firstHeaderRow="0" firstDataRow="1" firstDataCol="1"/>
  <pivotFields count="37">
    <pivotField axis="axisRow" showAll="0">
      <items count="13">
        <item x="11"/>
        <item x="10"/>
        <item x="9"/>
        <item x="8"/>
        <item h="1" x="7"/>
        <item h="1" x="6"/>
        <item h="1" x="5"/>
        <item h="1" x="4"/>
        <item h="1" x="3"/>
        <item h="1" x="2"/>
        <item h="1" x="1"/>
        <item h="1" x="0"/>
        <item t="default"/>
      </items>
    </pivotField>
    <pivotField dataField="1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showAll="0"/>
    <pivotField dataField="1" showAll="0"/>
    <pivotField dataField="1" numFmtId="39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showAll="0"/>
    <pivotField dataField="1" numFmtId="39" showAll="0"/>
    <pivotField dataField="1" numFmtId="39" showAll="0"/>
    <pivotField dataField="1" numFmtId="39" showAll="0"/>
    <pivotField dataField="1" numFmtId="39" showAll="0"/>
    <pivotField dataField="1" numFmtId="39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  <i i="27">
      <x v="27"/>
    </i>
    <i i="28">
      <x v="28"/>
    </i>
    <i i="29">
      <x v="29"/>
    </i>
    <i i="30">
      <x v="30"/>
    </i>
    <i i="31">
      <x v="31"/>
    </i>
    <i i="32">
      <x v="32"/>
    </i>
    <i i="33">
      <x v="33"/>
    </i>
    <i i="34">
      <x v="34"/>
    </i>
    <i i="35">
      <x v="35"/>
    </i>
  </colItems>
  <dataFields count="36">
    <dataField name="Average of Income" fld="1" subtotal="average" baseField="0" baseItem="0"/>
    <dataField name="Average of Sales" fld="2" subtotal="average" baseField="0" baseItem="0"/>
    <dataField name="Average of Total Income" fld="3" subtotal="average" baseField="0" baseItem="0"/>
    <dataField name="Count of Cost of Goods Sold" fld="4" subtotal="count" baseField="0" baseItem="0"/>
    <dataField name="Average of Cost of Goods Sold2" fld="5" subtotal="average" baseField="0" baseItem="0"/>
    <dataField name="Average of Total COGS" fld="6" subtotal="average" baseField="0" baseItem="0"/>
    <dataField name="Average of Gross Profit" fld="7" subtotal="average" baseField="0" baseItem="0"/>
    <dataField name="Count of Expense" fld="8" subtotal="count" baseField="0" baseItem="0"/>
    <dataField name="Count of Bank Fees" fld="9" subtotal="count" baseField="0" baseItem="0"/>
    <dataField name="Average of Interest" fld="10" subtotal="average" baseField="0" baseItem="0"/>
    <dataField name="Average of Service Charges" fld="11" subtotal="average" baseField="0" baseItem="0"/>
    <dataField name="Average of Total Bank Fees" fld="12" subtotal="average" baseField="0" baseItem="0"/>
    <dataField name="Count of Insurance" fld="13" subtotal="count" baseField="0" baseItem="0"/>
    <dataField name="Average of Liability Insurance" fld="14" subtotal="average" baseField="0" baseItem="0"/>
    <dataField name="Average of Total Insurance" fld="15" subtotal="average" baseField="0" baseItem="0"/>
    <dataField name="Average of Payroll Expenses" fld="16" subtotal="average" baseField="0" baseItem="0"/>
    <dataField name="Count of Professional Fees" fld="17" subtotal="count" baseField="0" baseItem="0"/>
    <dataField name="Average of Accounting" fld="18" subtotal="average" baseField="0" baseItem="0"/>
    <dataField name="Average of Legal" fld="19" subtotal="average" baseField="0" baseItem="0"/>
    <dataField name="Average of Total Professional Fees" fld="20" subtotal="average" baseField="0" baseItem="0"/>
    <dataField name="Average of Rent" fld="21" subtotal="average" baseField="0" baseItem="0"/>
    <dataField name="Average of Sales Discounts" fld="22" subtotal="average" baseField="0" baseItem="0"/>
    <dataField name="Count of Supplies" fld="23" subtotal="count" baseField="0" baseItem="0"/>
    <dataField name="Average of Marketing" fld="24" subtotal="average" baseField="0" baseItem="0"/>
    <dataField name="Average of Office" fld="25" subtotal="average" baseField="0" baseItem="0"/>
    <dataField name="Average of Total Supplies" fld="26" subtotal="average" baseField="0" baseItem="0"/>
    <dataField name="Count of Utilities" fld="27" subtotal="count" baseField="0" baseItem="0"/>
    <dataField name="Average of Electricity" fld="28" subtotal="average" baseField="0" baseItem="0"/>
    <dataField name="Average of Phone" fld="29" subtotal="average" baseField="0" baseItem="0"/>
    <dataField name="Average of Total Utilities" fld="30" subtotal="average" baseField="0" baseItem="0"/>
    <dataField name="Count of Vehicles" fld="31" subtotal="count" baseField="0" baseItem="0"/>
    <dataField name="Average of Fuel" fld="32" subtotal="average" baseField="0" baseItem="0"/>
    <dataField name="Average of Maintenance and Repairs" fld="33" subtotal="average" baseField="0" baseItem="0"/>
    <dataField name="Average of Total Vehicles" fld="34" subtotal="average" baseField="0" baseItem="0"/>
    <dataField name="Average of Total Expense" fld="35" subtotal="average" baseField="0" baseItem="0"/>
    <dataField name="Average of Net Income" fld="36" subtotal="average" baseField="0" baseItem="0"/>
  </dataFields>
  <formats count="1">
    <format dxfId="3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16" firstHeaderRow="0" firstDataRow="1" firstDataCol="1"/>
  <pivotFields count="37">
    <pivotField axis="axisRow" showAll="0">
      <items count="13">
        <item x="3"/>
        <item x="7"/>
        <item x="11"/>
        <item x="1"/>
        <item x="0"/>
        <item x="6"/>
        <item x="5"/>
        <item x="2"/>
        <item x="4"/>
        <item x="10"/>
        <item x="9"/>
        <item x="8"/>
        <item t="default"/>
      </items>
    </pivotField>
    <pivotField showAll="0"/>
    <pivotField numFmtId="39" showAll="0">
      <items count="13">
        <item x="10"/>
        <item x="1"/>
        <item x="9"/>
        <item x="4"/>
        <item x="7"/>
        <item x="6"/>
        <item x="11"/>
        <item x="3"/>
        <item x="8"/>
        <item x="2"/>
        <item x="5"/>
        <item x="0"/>
        <item t="default"/>
      </items>
    </pivotField>
    <pivotField dataField="1" numFmtId="39" showAll="0"/>
    <pivotField showAll="0"/>
    <pivotField numFmtId="39" showAll="0"/>
    <pivotField numFmtId="39" showAll="0"/>
    <pivotField dataField="1" numFmtId="39" showAll="0"/>
    <pivotField showAll="0"/>
    <pivotField showAll="0"/>
    <pivotField numFmtId="39" showAll="0"/>
    <pivotField numFmtId="39" showAll="0"/>
    <pivotField numFmtId="39" showAll="0"/>
    <pivotField showAll="0"/>
    <pivotField numFmtId="39" showAll="0"/>
    <pivotField numFmtId="39" showAll="0"/>
    <pivotField numFmtId="39" showAll="0"/>
    <pivotField showAll="0"/>
    <pivotField numFmtId="39" showAll="0"/>
    <pivotField numFmtId="39" showAll="0"/>
    <pivotField numFmtId="39" showAll="0"/>
    <pivotField numFmtId="39" showAll="0"/>
    <pivotField numFmtId="39" showAll="0"/>
    <pivotField showAll="0"/>
    <pivotField numFmtId="39" showAll="0"/>
    <pivotField numFmtId="39" showAll="0"/>
    <pivotField numFmtId="39" showAll="0"/>
    <pivotField showAll="0"/>
    <pivotField numFmtId="39" showAll="0"/>
    <pivotField numFmtId="39" showAll="0"/>
    <pivotField numFmtId="39" showAll="0"/>
    <pivotField showAll="0"/>
    <pivotField numFmtId="39" showAll="0"/>
    <pivotField numFmtId="39" showAll="0"/>
    <pivotField numFmtId="39" showAll="0"/>
    <pivotField dataField="1" numFmtId="39" showAll="0"/>
    <pivotField dataField="1" numFmtId="39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Total Income" fld="3" baseField="0" baseItem="0"/>
    <dataField name="Sum of Gross Profit" fld="7" baseField="0" baseItem="0"/>
    <dataField name="Sum of Total Expense" fld="35" baseField="0" baseItem="0"/>
    <dataField name="Sum of Net Income" fld="3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able2" displayName="Table2" ref="A1:AK13" totalsRowShown="0" headerRowDxfId="77">
  <autoFilter ref="A1:AK13"/>
  <tableColumns count="37">
    <tableColumn id="1" name="Year" dataDxfId="76"/>
    <tableColumn id="2" name="Income" dataDxfId="75"/>
    <tableColumn id="3" name="Sales" dataDxfId="74"/>
    <tableColumn id="4" name="Total Income" dataDxfId="73">
      <calculatedColumnFormula>ROUND(SUM(B2:C2),5)</calculatedColumnFormula>
    </tableColumn>
    <tableColumn id="5" name="Cost of Goods Sold" dataDxfId="72"/>
    <tableColumn id="6" name="Cost of Goods Sold2" dataDxfId="71"/>
    <tableColumn id="7" name="Total COGS" dataDxfId="70">
      <calculatedColumnFormula>ROUND(SUM(E2:F2),5)</calculatedColumnFormula>
    </tableColumn>
    <tableColumn id="8" name="Gross Profit" dataDxfId="69">
      <calculatedColumnFormula>ROUND(D2-G2,5)</calculatedColumnFormula>
    </tableColumn>
    <tableColumn id="9" name="Expense" dataDxfId="68"/>
    <tableColumn id="10" name="Bank Fees" dataDxfId="67"/>
    <tableColumn id="11" name="Interest" dataDxfId="66"/>
    <tableColumn id="12" name="Service Charges" dataDxfId="65"/>
    <tableColumn id="13" name="Total Bank Fees" dataDxfId="64">
      <calculatedColumnFormula>ROUND(SUM(J2:L2),5)</calculatedColumnFormula>
    </tableColumn>
    <tableColumn id="14" name="Insurance" dataDxfId="63"/>
    <tableColumn id="15" name="Liability Insurance" dataDxfId="62"/>
    <tableColumn id="16" name="Total Insurance" dataDxfId="61">
      <calculatedColumnFormula>ROUND(SUM(N2:O2),5)</calculatedColumnFormula>
    </tableColumn>
    <tableColumn id="17" name="Payroll Expenses" dataDxfId="60"/>
    <tableColumn id="18" name="Professional Fees" dataDxfId="59"/>
    <tableColumn id="19" name="Accounting" dataDxfId="58"/>
    <tableColumn id="20" name="Legal" dataDxfId="57"/>
    <tableColumn id="21" name="Total Professional Fees" dataDxfId="56">
      <calculatedColumnFormula>ROUND(SUM(R2:T2),5)</calculatedColumnFormula>
    </tableColumn>
    <tableColumn id="22" name="Rent" dataDxfId="55"/>
    <tableColumn id="23" name="Sales Discounts" dataDxfId="54"/>
    <tableColumn id="24" name="Supplies" dataDxfId="53"/>
    <tableColumn id="25" name="Marketing" dataDxfId="52"/>
    <tableColumn id="26" name="Office" dataDxfId="51"/>
    <tableColumn id="27" name="Total Supplies" dataDxfId="50">
      <calculatedColumnFormula>ROUND(SUM(X2:Z2),5)</calculatedColumnFormula>
    </tableColumn>
    <tableColumn id="28" name="Utilities" dataDxfId="49"/>
    <tableColumn id="29" name="Electricity" dataDxfId="48"/>
    <tableColumn id="30" name="Phone" dataDxfId="47"/>
    <tableColumn id="31" name="Total Utilities" dataDxfId="46">
      <calculatedColumnFormula>ROUND(SUM(AB2:AD2),5)</calculatedColumnFormula>
    </tableColumn>
    <tableColumn id="32" name="Vehicles" dataDxfId="45"/>
    <tableColumn id="33" name="Fuel" dataDxfId="44"/>
    <tableColumn id="34" name="Maintenance and Repairs" dataDxfId="43"/>
    <tableColumn id="35" name="Total Vehicles" dataDxfId="42">
      <calculatedColumnFormula>ROUND(SUM(AF2:AH2),5)</calculatedColumnFormula>
    </tableColumn>
    <tableColumn id="36" name="Total Expense" dataDxfId="41">
      <calculatedColumnFormula>ROUND(I2+M2+SUM(P2:Q2)+SUM(U2:W2)+AA2+AE2+AI2,5)</calculatedColumnFormula>
    </tableColumn>
    <tableColumn id="37" name="Net Income" dataDxfId="40">
      <calculatedColumnFormula>ROUND(H2-AJ2,5)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AK13" totalsRowShown="0" headerRowDxfId="37">
  <autoFilter ref="A1:AK13"/>
  <tableColumns count="37">
    <tableColumn id="1" name="Month" dataDxfId="36"/>
    <tableColumn id="2" name="Income" dataDxfId="35"/>
    <tableColumn id="3" name="Sales" dataDxfId="34"/>
    <tableColumn id="4" name="Total Income" dataDxfId="33">
      <calculatedColumnFormula>ROUND(SUM(B2:C2),5)</calculatedColumnFormula>
    </tableColumn>
    <tableColumn id="5" name="Cost of Goods Sold" dataDxfId="32"/>
    <tableColumn id="6" name="Cost of Goods Sold2" dataDxfId="31"/>
    <tableColumn id="7" name="Total COGS" dataDxfId="30">
      <calculatedColumnFormula>ROUND(SUM(E2:F2),5)</calculatedColumnFormula>
    </tableColumn>
    <tableColumn id="8" name="Gross Profit" dataDxfId="29">
      <calculatedColumnFormula>ROUND(D2-G2,5)</calculatedColumnFormula>
    </tableColumn>
    <tableColumn id="9" name="Expense" dataDxfId="28"/>
    <tableColumn id="10" name="Bank Fees" dataDxfId="27"/>
    <tableColumn id="11" name="Interest" dataDxfId="26"/>
    <tableColumn id="12" name="Service Charges" dataDxfId="25"/>
    <tableColumn id="13" name="Total Bank Fees" dataDxfId="24">
      <calculatedColumnFormula>ROUND(SUM(J2:L2),5)</calculatedColumnFormula>
    </tableColumn>
    <tableColumn id="14" name="Insurance" dataDxfId="23"/>
    <tableColumn id="15" name="Liability Insurance" dataDxfId="22"/>
    <tableColumn id="16" name="Total Insurance" dataDxfId="21">
      <calculatedColumnFormula>ROUND(SUM(N2:O2),5)</calculatedColumnFormula>
    </tableColumn>
    <tableColumn id="17" name="Payroll Expenses" dataDxfId="20"/>
    <tableColumn id="18" name="Professional Fees" dataDxfId="19"/>
    <tableColumn id="19" name="Accounting" dataDxfId="18"/>
    <tableColumn id="20" name="Legal" dataDxfId="17"/>
    <tableColumn id="21" name="Total Professional Fees" dataDxfId="16">
      <calculatedColumnFormula>ROUND(SUM(R2:T2),5)</calculatedColumnFormula>
    </tableColumn>
    <tableColumn id="22" name="Rent" dataDxfId="15"/>
    <tableColumn id="23" name="Sales Discounts" dataDxfId="14"/>
    <tableColumn id="24" name="Supplies" dataDxfId="13"/>
    <tableColumn id="25" name="Marketing" dataDxfId="12"/>
    <tableColumn id="26" name="Office" dataDxfId="11"/>
    <tableColumn id="27" name="Total Supplies" dataDxfId="10">
      <calculatedColumnFormula>ROUND(SUM(X2:Z2),5)</calculatedColumnFormula>
    </tableColumn>
    <tableColumn id="28" name="Utilities" dataDxfId="9"/>
    <tableColumn id="29" name="Electricity" dataDxfId="8"/>
    <tableColumn id="30" name="Phone" dataDxfId="7"/>
    <tableColumn id="31" name="Total Utilities" dataDxfId="6">
      <calculatedColumnFormula>ROUND(SUM(AB2:AD2),5)</calculatedColumnFormula>
    </tableColumn>
    <tableColumn id="32" name="Vehicles" dataDxfId="5"/>
    <tableColumn id="33" name="Fuel" dataDxfId="4"/>
    <tableColumn id="34" name="Maintenance and Repairs" dataDxfId="3"/>
    <tableColumn id="35" name="Total Vehicles" dataDxfId="2">
      <calculatedColumnFormula>ROUND(SUM(AF2:AH2),5)</calculatedColumnFormula>
    </tableColumn>
    <tableColumn id="36" name="Total Expense" dataDxfId="1">
      <calculatedColumnFormula>ROUND(I2+M2+SUM(P2:Q2)+SUM(U2:W2)+AA2+AE2+AI2,5)</calculatedColumnFormula>
    </tableColumn>
    <tableColumn id="37" name="Net Income" dataDxfId="0">
      <calculatedColumnFormula>ROUND(H2-AJ2,5)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zoomScale="84" zoomScaleNormal="84" workbookViewId="0">
      <selection activeCell="F32" sqref="F32"/>
    </sheetView>
  </sheetViews>
  <sheetFormatPr defaultColWidth="8.85546875" defaultRowHeight="15" x14ac:dyDescent="0.25"/>
  <cols>
    <col min="1" max="1" width="3" style="14" customWidth="1"/>
    <col min="2" max="2" width="4.140625" style="14" customWidth="1"/>
    <col min="3" max="3" width="54" style="14" customWidth="1"/>
    <col min="4" max="4" width="3.7109375" style="14" customWidth="1"/>
    <col min="5" max="5" width="90.28515625" style="14" customWidth="1"/>
    <col min="6" max="7" width="8.85546875" style="14"/>
    <col min="8" max="8" width="15.42578125" style="14" customWidth="1"/>
    <col min="9" max="9" width="5.140625" style="14" customWidth="1"/>
    <col min="10" max="11" width="8.85546875" style="14"/>
    <col min="12" max="12" width="3" style="14" customWidth="1"/>
    <col min="13" max="15" width="8.85546875" style="14"/>
    <col min="16" max="16" width="7" style="14" customWidth="1"/>
    <col min="17" max="256" width="8.85546875" style="14"/>
    <col min="257" max="257" width="3" style="14" customWidth="1"/>
    <col min="258" max="258" width="4.140625" style="14" customWidth="1"/>
    <col min="259" max="259" width="54" style="14" customWidth="1"/>
    <col min="260" max="260" width="3.7109375" style="14" customWidth="1"/>
    <col min="261" max="261" width="90.28515625" style="14" customWidth="1"/>
    <col min="262" max="263" width="8.85546875" style="14"/>
    <col min="264" max="264" width="15.42578125" style="14" customWidth="1"/>
    <col min="265" max="265" width="5.140625" style="14" customWidth="1"/>
    <col min="266" max="267" width="8.85546875" style="14"/>
    <col min="268" max="268" width="3" style="14" customWidth="1"/>
    <col min="269" max="271" width="8.85546875" style="14"/>
    <col min="272" max="272" width="7" style="14" customWidth="1"/>
    <col min="273" max="512" width="8.85546875" style="14"/>
    <col min="513" max="513" width="3" style="14" customWidth="1"/>
    <col min="514" max="514" width="4.140625" style="14" customWidth="1"/>
    <col min="515" max="515" width="54" style="14" customWidth="1"/>
    <col min="516" max="516" width="3.7109375" style="14" customWidth="1"/>
    <col min="517" max="517" width="90.28515625" style="14" customWidth="1"/>
    <col min="518" max="519" width="8.85546875" style="14"/>
    <col min="520" max="520" width="15.42578125" style="14" customWidth="1"/>
    <col min="521" max="521" width="5.140625" style="14" customWidth="1"/>
    <col min="522" max="523" width="8.85546875" style="14"/>
    <col min="524" max="524" width="3" style="14" customWidth="1"/>
    <col min="525" max="527" width="8.85546875" style="14"/>
    <col min="528" max="528" width="7" style="14" customWidth="1"/>
    <col min="529" max="768" width="8.85546875" style="14"/>
    <col min="769" max="769" width="3" style="14" customWidth="1"/>
    <col min="770" max="770" width="4.140625" style="14" customWidth="1"/>
    <col min="771" max="771" width="54" style="14" customWidth="1"/>
    <col min="772" max="772" width="3.7109375" style="14" customWidth="1"/>
    <col min="773" max="773" width="90.28515625" style="14" customWidth="1"/>
    <col min="774" max="775" width="8.85546875" style="14"/>
    <col min="776" max="776" width="15.42578125" style="14" customWidth="1"/>
    <col min="777" max="777" width="5.140625" style="14" customWidth="1"/>
    <col min="778" max="779" width="8.85546875" style="14"/>
    <col min="780" max="780" width="3" style="14" customWidth="1"/>
    <col min="781" max="783" width="8.85546875" style="14"/>
    <col min="784" max="784" width="7" style="14" customWidth="1"/>
    <col min="785" max="1024" width="8.85546875" style="14"/>
    <col min="1025" max="1025" width="3" style="14" customWidth="1"/>
    <col min="1026" max="1026" width="4.140625" style="14" customWidth="1"/>
    <col min="1027" max="1027" width="54" style="14" customWidth="1"/>
    <col min="1028" max="1028" width="3.7109375" style="14" customWidth="1"/>
    <col min="1029" max="1029" width="90.28515625" style="14" customWidth="1"/>
    <col min="1030" max="1031" width="8.85546875" style="14"/>
    <col min="1032" max="1032" width="15.42578125" style="14" customWidth="1"/>
    <col min="1033" max="1033" width="5.140625" style="14" customWidth="1"/>
    <col min="1034" max="1035" width="8.85546875" style="14"/>
    <col min="1036" max="1036" width="3" style="14" customWidth="1"/>
    <col min="1037" max="1039" width="8.85546875" style="14"/>
    <col min="1040" max="1040" width="7" style="14" customWidth="1"/>
    <col min="1041" max="1280" width="8.85546875" style="14"/>
    <col min="1281" max="1281" width="3" style="14" customWidth="1"/>
    <col min="1282" max="1282" width="4.140625" style="14" customWidth="1"/>
    <col min="1283" max="1283" width="54" style="14" customWidth="1"/>
    <col min="1284" max="1284" width="3.7109375" style="14" customWidth="1"/>
    <col min="1285" max="1285" width="90.28515625" style="14" customWidth="1"/>
    <col min="1286" max="1287" width="8.85546875" style="14"/>
    <col min="1288" max="1288" width="15.42578125" style="14" customWidth="1"/>
    <col min="1289" max="1289" width="5.140625" style="14" customWidth="1"/>
    <col min="1290" max="1291" width="8.85546875" style="14"/>
    <col min="1292" max="1292" width="3" style="14" customWidth="1"/>
    <col min="1293" max="1295" width="8.85546875" style="14"/>
    <col min="1296" max="1296" width="7" style="14" customWidth="1"/>
    <col min="1297" max="1536" width="8.85546875" style="14"/>
    <col min="1537" max="1537" width="3" style="14" customWidth="1"/>
    <col min="1538" max="1538" width="4.140625" style="14" customWidth="1"/>
    <col min="1539" max="1539" width="54" style="14" customWidth="1"/>
    <col min="1540" max="1540" width="3.7109375" style="14" customWidth="1"/>
    <col min="1541" max="1541" width="90.28515625" style="14" customWidth="1"/>
    <col min="1542" max="1543" width="8.85546875" style="14"/>
    <col min="1544" max="1544" width="15.42578125" style="14" customWidth="1"/>
    <col min="1545" max="1545" width="5.140625" style="14" customWidth="1"/>
    <col min="1546" max="1547" width="8.85546875" style="14"/>
    <col min="1548" max="1548" width="3" style="14" customWidth="1"/>
    <col min="1549" max="1551" width="8.85546875" style="14"/>
    <col min="1552" max="1552" width="7" style="14" customWidth="1"/>
    <col min="1553" max="1792" width="8.85546875" style="14"/>
    <col min="1793" max="1793" width="3" style="14" customWidth="1"/>
    <col min="1794" max="1794" width="4.140625" style="14" customWidth="1"/>
    <col min="1795" max="1795" width="54" style="14" customWidth="1"/>
    <col min="1796" max="1796" width="3.7109375" style="14" customWidth="1"/>
    <col min="1797" max="1797" width="90.28515625" style="14" customWidth="1"/>
    <col min="1798" max="1799" width="8.85546875" style="14"/>
    <col min="1800" max="1800" width="15.42578125" style="14" customWidth="1"/>
    <col min="1801" max="1801" width="5.140625" style="14" customWidth="1"/>
    <col min="1802" max="1803" width="8.85546875" style="14"/>
    <col min="1804" max="1804" width="3" style="14" customWidth="1"/>
    <col min="1805" max="1807" width="8.85546875" style="14"/>
    <col min="1808" max="1808" width="7" style="14" customWidth="1"/>
    <col min="1809" max="2048" width="8.85546875" style="14"/>
    <col min="2049" max="2049" width="3" style="14" customWidth="1"/>
    <col min="2050" max="2050" width="4.140625" style="14" customWidth="1"/>
    <col min="2051" max="2051" width="54" style="14" customWidth="1"/>
    <col min="2052" max="2052" width="3.7109375" style="14" customWidth="1"/>
    <col min="2053" max="2053" width="90.28515625" style="14" customWidth="1"/>
    <col min="2054" max="2055" width="8.85546875" style="14"/>
    <col min="2056" max="2056" width="15.42578125" style="14" customWidth="1"/>
    <col min="2057" max="2057" width="5.140625" style="14" customWidth="1"/>
    <col min="2058" max="2059" width="8.85546875" style="14"/>
    <col min="2060" max="2060" width="3" style="14" customWidth="1"/>
    <col min="2061" max="2063" width="8.85546875" style="14"/>
    <col min="2064" max="2064" width="7" style="14" customWidth="1"/>
    <col min="2065" max="2304" width="8.85546875" style="14"/>
    <col min="2305" max="2305" width="3" style="14" customWidth="1"/>
    <col min="2306" max="2306" width="4.140625" style="14" customWidth="1"/>
    <col min="2307" max="2307" width="54" style="14" customWidth="1"/>
    <col min="2308" max="2308" width="3.7109375" style="14" customWidth="1"/>
    <col min="2309" max="2309" width="90.28515625" style="14" customWidth="1"/>
    <col min="2310" max="2311" width="8.85546875" style="14"/>
    <col min="2312" max="2312" width="15.42578125" style="14" customWidth="1"/>
    <col min="2313" max="2313" width="5.140625" style="14" customWidth="1"/>
    <col min="2314" max="2315" width="8.85546875" style="14"/>
    <col min="2316" max="2316" width="3" style="14" customWidth="1"/>
    <col min="2317" max="2319" width="8.85546875" style="14"/>
    <col min="2320" max="2320" width="7" style="14" customWidth="1"/>
    <col min="2321" max="2560" width="8.85546875" style="14"/>
    <col min="2561" max="2561" width="3" style="14" customWidth="1"/>
    <col min="2562" max="2562" width="4.140625" style="14" customWidth="1"/>
    <col min="2563" max="2563" width="54" style="14" customWidth="1"/>
    <col min="2564" max="2564" width="3.7109375" style="14" customWidth="1"/>
    <col min="2565" max="2565" width="90.28515625" style="14" customWidth="1"/>
    <col min="2566" max="2567" width="8.85546875" style="14"/>
    <col min="2568" max="2568" width="15.42578125" style="14" customWidth="1"/>
    <col min="2569" max="2569" width="5.140625" style="14" customWidth="1"/>
    <col min="2570" max="2571" width="8.85546875" style="14"/>
    <col min="2572" max="2572" width="3" style="14" customWidth="1"/>
    <col min="2573" max="2575" width="8.85546875" style="14"/>
    <col min="2576" max="2576" width="7" style="14" customWidth="1"/>
    <col min="2577" max="2816" width="8.85546875" style="14"/>
    <col min="2817" max="2817" width="3" style="14" customWidth="1"/>
    <col min="2818" max="2818" width="4.140625" style="14" customWidth="1"/>
    <col min="2819" max="2819" width="54" style="14" customWidth="1"/>
    <col min="2820" max="2820" width="3.7109375" style="14" customWidth="1"/>
    <col min="2821" max="2821" width="90.28515625" style="14" customWidth="1"/>
    <col min="2822" max="2823" width="8.85546875" style="14"/>
    <col min="2824" max="2824" width="15.42578125" style="14" customWidth="1"/>
    <col min="2825" max="2825" width="5.140625" style="14" customWidth="1"/>
    <col min="2826" max="2827" width="8.85546875" style="14"/>
    <col min="2828" max="2828" width="3" style="14" customWidth="1"/>
    <col min="2829" max="2831" width="8.85546875" style="14"/>
    <col min="2832" max="2832" width="7" style="14" customWidth="1"/>
    <col min="2833" max="3072" width="8.85546875" style="14"/>
    <col min="3073" max="3073" width="3" style="14" customWidth="1"/>
    <col min="3074" max="3074" width="4.140625" style="14" customWidth="1"/>
    <col min="3075" max="3075" width="54" style="14" customWidth="1"/>
    <col min="3076" max="3076" width="3.7109375" style="14" customWidth="1"/>
    <col min="3077" max="3077" width="90.28515625" style="14" customWidth="1"/>
    <col min="3078" max="3079" width="8.85546875" style="14"/>
    <col min="3080" max="3080" width="15.42578125" style="14" customWidth="1"/>
    <col min="3081" max="3081" width="5.140625" style="14" customWidth="1"/>
    <col min="3082" max="3083" width="8.85546875" style="14"/>
    <col min="3084" max="3084" width="3" style="14" customWidth="1"/>
    <col min="3085" max="3087" width="8.85546875" style="14"/>
    <col min="3088" max="3088" width="7" style="14" customWidth="1"/>
    <col min="3089" max="3328" width="8.85546875" style="14"/>
    <col min="3329" max="3329" width="3" style="14" customWidth="1"/>
    <col min="3330" max="3330" width="4.140625" style="14" customWidth="1"/>
    <col min="3331" max="3331" width="54" style="14" customWidth="1"/>
    <col min="3332" max="3332" width="3.7109375" style="14" customWidth="1"/>
    <col min="3333" max="3333" width="90.28515625" style="14" customWidth="1"/>
    <col min="3334" max="3335" width="8.85546875" style="14"/>
    <col min="3336" max="3336" width="15.42578125" style="14" customWidth="1"/>
    <col min="3337" max="3337" width="5.140625" style="14" customWidth="1"/>
    <col min="3338" max="3339" width="8.85546875" style="14"/>
    <col min="3340" max="3340" width="3" style="14" customWidth="1"/>
    <col min="3341" max="3343" width="8.85546875" style="14"/>
    <col min="3344" max="3344" width="7" style="14" customWidth="1"/>
    <col min="3345" max="3584" width="8.85546875" style="14"/>
    <col min="3585" max="3585" width="3" style="14" customWidth="1"/>
    <col min="3586" max="3586" width="4.140625" style="14" customWidth="1"/>
    <col min="3587" max="3587" width="54" style="14" customWidth="1"/>
    <col min="3588" max="3588" width="3.7109375" style="14" customWidth="1"/>
    <col min="3589" max="3589" width="90.28515625" style="14" customWidth="1"/>
    <col min="3590" max="3591" width="8.85546875" style="14"/>
    <col min="3592" max="3592" width="15.42578125" style="14" customWidth="1"/>
    <col min="3593" max="3593" width="5.140625" style="14" customWidth="1"/>
    <col min="3594" max="3595" width="8.85546875" style="14"/>
    <col min="3596" max="3596" width="3" style="14" customWidth="1"/>
    <col min="3597" max="3599" width="8.85546875" style="14"/>
    <col min="3600" max="3600" width="7" style="14" customWidth="1"/>
    <col min="3601" max="3840" width="8.85546875" style="14"/>
    <col min="3841" max="3841" width="3" style="14" customWidth="1"/>
    <col min="3842" max="3842" width="4.140625" style="14" customWidth="1"/>
    <col min="3843" max="3843" width="54" style="14" customWidth="1"/>
    <col min="3844" max="3844" width="3.7109375" style="14" customWidth="1"/>
    <col min="3845" max="3845" width="90.28515625" style="14" customWidth="1"/>
    <col min="3846" max="3847" width="8.85546875" style="14"/>
    <col min="3848" max="3848" width="15.42578125" style="14" customWidth="1"/>
    <col min="3849" max="3849" width="5.140625" style="14" customWidth="1"/>
    <col min="3850" max="3851" width="8.85546875" style="14"/>
    <col min="3852" max="3852" width="3" style="14" customWidth="1"/>
    <col min="3853" max="3855" width="8.85546875" style="14"/>
    <col min="3856" max="3856" width="7" style="14" customWidth="1"/>
    <col min="3857" max="4096" width="8.85546875" style="14"/>
    <col min="4097" max="4097" width="3" style="14" customWidth="1"/>
    <col min="4098" max="4098" width="4.140625" style="14" customWidth="1"/>
    <col min="4099" max="4099" width="54" style="14" customWidth="1"/>
    <col min="4100" max="4100" width="3.7109375" style="14" customWidth="1"/>
    <col min="4101" max="4101" width="90.28515625" style="14" customWidth="1"/>
    <col min="4102" max="4103" width="8.85546875" style="14"/>
    <col min="4104" max="4104" width="15.42578125" style="14" customWidth="1"/>
    <col min="4105" max="4105" width="5.140625" style="14" customWidth="1"/>
    <col min="4106" max="4107" width="8.85546875" style="14"/>
    <col min="4108" max="4108" width="3" style="14" customWidth="1"/>
    <col min="4109" max="4111" width="8.85546875" style="14"/>
    <col min="4112" max="4112" width="7" style="14" customWidth="1"/>
    <col min="4113" max="4352" width="8.85546875" style="14"/>
    <col min="4353" max="4353" width="3" style="14" customWidth="1"/>
    <col min="4354" max="4354" width="4.140625" style="14" customWidth="1"/>
    <col min="4355" max="4355" width="54" style="14" customWidth="1"/>
    <col min="4356" max="4356" width="3.7109375" style="14" customWidth="1"/>
    <col min="4357" max="4357" width="90.28515625" style="14" customWidth="1"/>
    <col min="4358" max="4359" width="8.85546875" style="14"/>
    <col min="4360" max="4360" width="15.42578125" style="14" customWidth="1"/>
    <col min="4361" max="4361" width="5.140625" style="14" customWidth="1"/>
    <col min="4362" max="4363" width="8.85546875" style="14"/>
    <col min="4364" max="4364" width="3" style="14" customWidth="1"/>
    <col min="4365" max="4367" width="8.85546875" style="14"/>
    <col min="4368" max="4368" width="7" style="14" customWidth="1"/>
    <col min="4369" max="4608" width="8.85546875" style="14"/>
    <col min="4609" max="4609" width="3" style="14" customWidth="1"/>
    <col min="4610" max="4610" width="4.140625" style="14" customWidth="1"/>
    <col min="4611" max="4611" width="54" style="14" customWidth="1"/>
    <col min="4612" max="4612" width="3.7109375" style="14" customWidth="1"/>
    <col min="4613" max="4613" width="90.28515625" style="14" customWidth="1"/>
    <col min="4614" max="4615" width="8.85546875" style="14"/>
    <col min="4616" max="4616" width="15.42578125" style="14" customWidth="1"/>
    <col min="4617" max="4617" width="5.140625" style="14" customWidth="1"/>
    <col min="4618" max="4619" width="8.85546875" style="14"/>
    <col min="4620" max="4620" width="3" style="14" customWidth="1"/>
    <col min="4621" max="4623" width="8.85546875" style="14"/>
    <col min="4624" max="4624" width="7" style="14" customWidth="1"/>
    <col min="4625" max="4864" width="8.85546875" style="14"/>
    <col min="4865" max="4865" width="3" style="14" customWidth="1"/>
    <col min="4866" max="4866" width="4.140625" style="14" customWidth="1"/>
    <col min="4867" max="4867" width="54" style="14" customWidth="1"/>
    <col min="4868" max="4868" width="3.7109375" style="14" customWidth="1"/>
    <col min="4869" max="4869" width="90.28515625" style="14" customWidth="1"/>
    <col min="4870" max="4871" width="8.85546875" style="14"/>
    <col min="4872" max="4872" width="15.42578125" style="14" customWidth="1"/>
    <col min="4873" max="4873" width="5.140625" style="14" customWidth="1"/>
    <col min="4874" max="4875" width="8.85546875" style="14"/>
    <col min="4876" max="4876" width="3" style="14" customWidth="1"/>
    <col min="4877" max="4879" width="8.85546875" style="14"/>
    <col min="4880" max="4880" width="7" style="14" customWidth="1"/>
    <col min="4881" max="5120" width="8.85546875" style="14"/>
    <col min="5121" max="5121" width="3" style="14" customWidth="1"/>
    <col min="5122" max="5122" width="4.140625" style="14" customWidth="1"/>
    <col min="5123" max="5123" width="54" style="14" customWidth="1"/>
    <col min="5124" max="5124" width="3.7109375" style="14" customWidth="1"/>
    <col min="5125" max="5125" width="90.28515625" style="14" customWidth="1"/>
    <col min="5126" max="5127" width="8.85546875" style="14"/>
    <col min="5128" max="5128" width="15.42578125" style="14" customWidth="1"/>
    <col min="5129" max="5129" width="5.140625" style="14" customWidth="1"/>
    <col min="5130" max="5131" width="8.85546875" style="14"/>
    <col min="5132" max="5132" width="3" style="14" customWidth="1"/>
    <col min="5133" max="5135" width="8.85546875" style="14"/>
    <col min="5136" max="5136" width="7" style="14" customWidth="1"/>
    <col min="5137" max="5376" width="8.85546875" style="14"/>
    <col min="5377" max="5377" width="3" style="14" customWidth="1"/>
    <col min="5378" max="5378" width="4.140625" style="14" customWidth="1"/>
    <col min="5379" max="5379" width="54" style="14" customWidth="1"/>
    <col min="5380" max="5380" width="3.7109375" style="14" customWidth="1"/>
    <col min="5381" max="5381" width="90.28515625" style="14" customWidth="1"/>
    <col min="5382" max="5383" width="8.85546875" style="14"/>
    <col min="5384" max="5384" width="15.42578125" style="14" customWidth="1"/>
    <col min="5385" max="5385" width="5.140625" style="14" customWidth="1"/>
    <col min="5386" max="5387" width="8.85546875" style="14"/>
    <col min="5388" max="5388" width="3" style="14" customWidth="1"/>
    <col min="5389" max="5391" width="8.85546875" style="14"/>
    <col min="5392" max="5392" width="7" style="14" customWidth="1"/>
    <col min="5393" max="5632" width="8.85546875" style="14"/>
    <col min="5633" max="5633" width="3" style="14" customWidth="1"/>
    <col min="5634" max="5634" width="4.140625" style="14" customWidth="1"/>
    <col min="5635" max="5635" width="54" style="14" customWidth="1"/>
    <col min="5636" max="5636" width="3.7109375" style="14" customWidth="1"/>
    <col min="5637" max="5637" width="90.28515625" style="14" customWidth="1"/>
    <col min="5638" max="5639" width="8.85546875" style="14"/>
    <col min="5640" max="5640" width="15.42578125" style="14" customWidth="1"/>
    <col min="5641" max="5641" width="5.140625" style="14" customWidth="1"/>
    <col min="5642" max="5643" width="8.85546875" style="14"/>
    <col min="5644" max="5644" width="3" style="14" customWidth="1"/>
    <col min="5645" max="5647" width="8.85546875" style="14"/>
    <col min="5648" max="5648" width="7" style="14" customWidth="1"/>
    <col min="5649" max="5888" width="8.85546875" style="14"/>
    <col min="5889" max="5889" width="3" style="14" customWidth="1"/>
    <col min="5890" max="5890" width="4.140625" style="14" customWidth="1"/>
    <col min="5891" max="5891" width="54" style="14" customWidth="1"/>
    <col min="5892" max="5892" width="3.7109375" style="14" customWidth="1"/>
    <col min="5893" max="5893" width="90.28515625" style="14" customWidth="1"/>
    <col min="5894" max="5895" width="8.85546875" style="14"/>
    <col min="5896" max="5896" width="15.42578125" style="14" customWidth="1"/>
    <col min="5897" max="5897" width="5.140625" style="14" customWidth="1"/>
    <col min="5898" max="5899" width="8.85546875" style="14"/>
    <col min="5900" max="5900" width="3" style="14" customWidth="1"/>
    <col min="5901" max="5903" width="8.85546875" style="14"/>
    <col min="5904" max="5904" width="7" style="14" customWidth="1"/>
    <col min="5905" max="6144" width="8.85546875" style="14"/>
    <col min="6145" max="6145" width="3" style="14" customWidth="1"/>
    <col min="6146" max="6146" width="4.140625" style="14" customWidth="1"/>
    <col min="6147" max="6147" width="54" style="14" customWidth="1"/>
    <col min="6148" max="6148" width="3.7109375" style="14" customWidth="1"/>
    <col min="6149" max="6149" width="90.28515625" style="14" customWidth="1"/>
    <col min="6150" max="6151" width="8.85546875" style="14"/>
    <col min="6152" max="6152" width="15.42578125" style="14" customWidth="1"/>
    <col min="6153" max="6153" width="5.140625" style="14" customWidth="1"/>
    <col min="6154" max="6155" width="8.85546875" style="14"/>
    <col min="6156" max="6156" width="3" style="14" customWidth="1"/>
    <col min="6157" max="6159" width="8.85546875" style="14"/>
    <col min="6160" max="6160" width="7" style="14" customWidth="1"/>
    <col min="6161" max="6400" width="8.85546875" style="14"/>
    <col min="6401" max="6401" width="3" style="14" customWidth="1"/>
    <col min="6402" max="6402" width="4.140625" style="14" customWidth="1"/>
    <col min="6403" max="6403" width="54" style="14" customWidth="1"/>
    <col min="6404" max="6404" width="3.7109375" style="14" customWidth="1"/>
    <col min="6405" max="6405" width="90.28515625" style="14" customWidth="1"/>
    <col min="6406" max="6407" width="8.85546875" style="14"/>
    <col min="6408" max="6408" width="15.42578125" style="14" customWidth="1"/>
    <col min="6409" max="6409" width="5.140625" style="14" customWidth="1"/>
    <col min="6410" max="6411" width="8.85546875" style="14"/>
    <col min="6412" max="6412" width="3" style="14" customWidth="1"/>
    <col min="6413" max="6415" width="8.85546875" style="14"/>
    <col min="6416" max="6416" width="7" style="14" customWidth="1"/>
    <col min="6417" max="6656" width="8.85546875" style="14"/>
    <col min="6657" max="6657" width="3" style="14" customWidth="1"/>
    <col min="6658" max="6658" width="4.140625" style="14" customWidth="1"/>
    <col min="6659" max="6659" width="54" style="14" customWidth="1"/>
    <col min="6660" max="6660" width="3.7109375" style="14" customWidth="1"/>
    <col min="6661" max="6661" width="90.28515625" style="14" customWidth="1"/>
    <col min="6662" max="6663" width="8.85546875" style="14"/>
    <col min="6664" max="6664" width="15.42578125" style="14" customWidth="1"/>
    <col min="6665" max="6665" width="5.140625" style="14" customWidth="1"/>
    <col min="6666" max="6667" width="8.85546875" style="14"/>
    <col min="6668" max="6668" width="3" style="14" customWidth="1"/>
    <col min="6669" max="6671" width="8.85546875" style="14"/>
    <col min="6672" max="6672" width="7" style="14" customWidth="1"/>
    <col min="6673" max="6912" width="8.85546875" style="14"/>
    <col min="6913" max="6913" width="3" style="14" customWidth="1"/>
    <col min="6914" max="6914" width="4.140625" style="14" customWidth="1"/>
    <col min="6915" max="6915" width="54" style="14" customWidth="1"/>
    <col min="6916" max="6916" width="3.7109375" style="14" customWidth="1"/>
    <col min="6917" max="6917" width="90.28515625" style="14" customWidth="1"/>
    <col min="6918" max="6919" width="8.85546875" style="14"/>
    <col min="6920" max="6920" width="15.42578125" style="14" customWidth="1"/>
    <col min="6921" max="6921" width="5.140625" style="14" customWidth="1"/>
    <col min="6922" max="6923" width="8.85546875" style="14"/>
    <col min="6924" max="6924" width="3" style="14" customWidth="1"/>
    <col min="6925" max="6927" width="8.85546875" style="14"/>
    <col min="6928" max="6928" width="7" style="14" customWidth="1"/>
    <col min="6929" max="7168" width="8.85546875" style="14"/>
    <col min="7169" max="7169" width="3" style="14" customWidth="1"/>
    <col min="7170" max="7170" width="4.140625" style="14" customWidth="1"/>
    <col min="7171" max="7171" width="54" style="14" customWidth="1"/>
    <col min="7172" max="7172" width="3.7109375" style="14" customWidth="1"/>
    <col min="7173" max="7173" width="90.28515625" style="14" customWidth="1"/>
    <col min="7174" max="7175" width="8.85546875" style="14"/>
    <col min="7176" max="7176" width="15.42578125" style="14" customWidth="1"/>
    <col min="7177" max="7177" width="5.140625" style="14" customWidth="1"/>
    <col min="7178" max="7179" width="8.85546875" style="14"/>
    <col min="7180" max="7180" width="3" style="14" customWidth="1"/>
    <col min="7181" max="7183" width="8.85546875" style="14"/>
    <col min="7184" max="7184" width="7" style="14" customWidth="1"/>
    <col min="7185" max="7424" width="8.85546875" style="14"/>
    <col min="7425" max="7425" width="3" style="14" customWidth="1"/>
    <col min="7426" max="7426" width="4.140625" style="14" customWidth="1"/>
    <col min="7427" max="7427" width="54" style="14" customWidth="1"/>
    <col min="7428" max="7428" width="3.7109375" style="14" customWidth="1"/>
    <col min="7429" max="7429" width="90.28515625" style="14" customWidth="1"/>
    <col min="7430" max="7431" width="8.85546875" style="14"/>
    <col min="7432" max="7432" width="15.42578125" style="14" customWidth="1"/>
    <col min="7433" max="7433" width="5.140625" style="14" customWidth="1"/>
    <col min="7434" max="7435" width="8.85546875" style="14"/>
    <col min="7436" max="7436" width="3" style="14" customWidth="1"/>
    <col min="7437" max="7439" width="8.85546875" style="14"/>
    <col min="7440" max="7440" width="7" style="14" customWidth="1"/>
    <col min="7441" max="7680" width="8.85546875" style="14"/>
    <col min="7681" max="7681" width="3" style="14" customWidth="1"/>
    <col min="7682" max="7682" width="4.140625" style="14" customWidth="1"/>
    <col min="7683" max="7683" width="54" style="14" customWidth="1"/>
    <col min="7684" max="7684" width="3.7109375" style="14" customWidth="1"/>
    <col min="7685" max="7685" width="90.28515625" style="14" customWidth="1"/>
    <col min="7686" max="7687" width="8.85546875" style="14"/>
    <col min="7688" max="7688" width="15.42578125" style="14" customWidth="1"/>
    <col min="7689" max="7689" width="5.140625" style="14" customWidth="1"/>
    <col min="7690" max="7691" width="8.85546875" style="14"/>
    <col min="7692" max="7692" width="3" style="14" customWidth="1"/>
    <col min="7693" max="7695" width="8.85546875" style="14"/>
    <col min="7696" max="7696" width="7" style="14" customWidth="1"/>
    <col min="7697" max="7936" width="8.85546875" style="14"/>
    <col min="7937" max="7937" width="3" style="14" customWidth="1"/>
    <col min="7938" max="7938" width="4.140625" style="14" customWidth="1"/>
    <col min="7939" max="7939" width="54" style="14" customWidth="1"/>
    <col min="7940" max="7940" width="3.7109375" style="14" customWidth="1"/>
    <col min="7941" max="7941" width="90.28515625" style="14" customWidth="1"/>
    <col min="7942" max="7943" width="8.85546875" style="14"/>
    <col min="7944" max="7944" width="15.42578125" style="14" customWidth="1"/>
    <col min="7945" max="7945" width="5.140625" style="14" customWidth="1"/>
    <col min="7946" max="7947" width="8.85546875" style="14"/>
    <col min="7948" max="7948" width="3" style="14" customWidth="1"/>
    <col min="7949" max="7951" width="8.85546875" style="14"/>
    <col min="7952" max="7952" width="7" style="14" customWidth="1"/>
    <col min="7953" max="8192" width="8.85546875" style="14"/>
    <col min="8193" max="8193" width="3" style="14" customWidth="1"/>
    <col min="8194" max="8194" width="4.140625" style="14" customWidth="1"/>
    <col min="8195" max="8195" width="54" style="14" customWidth="1"/>
    <col min="8196" max="8196" width="3.7109375" style="14" customWidth="1"/>
    <col min="8197" max="8197" width="90.28515625" style="14" customWidth="1"/>
    <col min="8198" max="8199" width="8.85546875" style="14"/>
    <col min="8200" max="8200" width="15.42578125" style="14" customWidth="1"/>
    <col min="8201" max="8201" width="5.140625" style="14" customWidth="1"/>
    <col min="8202" max="8203" width="8.85546875" style="14"/>
    <col min="8204" max="8204" width="3" style="14" customWidth="1"/>
    <col min="8205" max="8207" width="8.85546875" style="14"/>
    <col min="8208" max="8208" width="7" style="14" customWidth="1"/>
    <col min="8209" max="8448" width="8.85546875" style="14"/>
    <col min="8449" max="8449" width="3" style="14" customWidth="1"/>
    <col min="8450" max="8450" width="4.140625" style="14" customWidth="1"/>
    <col min="8451" max="8451" width="54" style="14" customWidth="1"/>
    <col min="8452" max="8452" width="3.7109375" style="14" customWidth="1"/>
    <col min="8453" max="8453" width="90.28515625" style="14" customWidth="1"/>
    <col min="8454" max="8455" width="8.85546875" style="14"/>
    <col min="8456" max="8456" width="15.42578125" style="14" customWidth="1"/>
    <col min="8457" max="8457" width="5.140625" style="14" customWidth="1"/>
    <col min="8458" max="8459" width="8.85546875" style="14"/>
    <col min="8460" max="8460" width="3" style="14" customWidth="1"/>
    <col min="8461" max="8463" width="8.85546875" style="14"/>
    <col min="8464" max="8464" width="7" style="14" customWidth="1"/>
    <col min="8465" max="8704" width="8.85546875" style="14"/>
    <col min="8705" max="8705" width="3" style="14" customWidth="1"/>
    <col min="8706" max="8706" width="4.140625" style="14" customWidth="1"/>
    <col min="8707" max="8707" width="54" style="14" customWidth="1"/>
    <col min="8708" max="8708" width="3.7109375" style="14" customWidth="1"/>
    <col min="8709" max="8709" width="90.28515625" style="14" customWidth="1"/>
    <col min="8710" max="8711" width="8.85546875" style="14"/>
    <col min="8712" max="8712" width="15.42578125" style="14" customWidth="1"/>
    <col min="8713" max="8713" width="5.140625" style="14" customWidth="1"/>
    <col min="8714" max="8715" width="8.85546875" style="14"/>
    <col min="8716" max="8716" width="3" style="14" customWidth="1"/>
    <col min="8717" max="8719" width="8.85546875" style="14"/>
    <col min="8720" max="8720" width="7" style="14" customWidth="1"/>
    <col min="8721" max="8960" width="8.85546875" style="14"/>
    <col min="8961" max="8961" width="3" style="14" customWidth="1"/>
    <col min="8962" max="8962" width="4.140625" style="14" customWidth="1"/>
    <col min="8963" max="8963" width="54" style="14" customWidth="1"/>
    <col min="8964" max="8964" width="3.7109375" style="14" customWidth="1"/>
    <col min="8965" max="8965" width="90.28515625" style="14" customWidth="1"/>
    <col min="8966" max="8967" width="8.85546875" style="14"/>
    <col min="8968" max="8968" width="15.42578125" style="14" customWidth="1"/>
    <col min="8969" max="8969" width="5.140625" style="14" customWidth="1"/>
    <col min="8970" max="8971" width="8.85546875" style="14"/>
    <col min="8972" max="8972" width="3" style="14" customWidth="1"/>
    <col min="8973" max="8975" width="8.85546875" style="14"/>
    <col min="8976" max="8976" width="7" style="14" customWidth="1"/>
    <col min="8977" max="9216" width="8.85546875" style="14"/>
    <col min="9217" max="9217" width="3" style="14" customWidth="1"/>
    <col min="9218" max="9218" width="4.140625" style="14" customWidth="1"/>
    <col min="9219" max="9219" width="54" style="14" customWidth="1"/>
    <col min="9220" max="9220" width="3.7109375" style="14" customWidth="1"/>
    <col min="9221" max="9221" width="90.28515625" style="14" customWidth="1"/>
    <col min="9222" max="9223" width="8.85546875" style="14"/>
    <col min="9224" max="9224" width="15.42578125" style="14" customWidth="1"/>
    <col min="9225" max="9225" width="5.140625" style="14" customWidth="1"/>
    <col min="9226" max="9227" width="8.85546875" style="14"/>
    <col min="9228" max="9228" width="3" style="14" customWidth="1"/>
    <col min="9229" max="9231" width="8.85546875" style="14"/>
    <col min="9232" max="9232" width="7" style="14" customWidth="1"/>
    <col min="9233" max="9472" width="8.85546875" style="14"/>
    <col min="9473" max="9473" width="3" style="14" customWidth="1"/>
    <col min="9474" max="9474" width="4.140625" style="14" customWidth="1"/>
    <col min="9475" max="9475" width="54" style="14" customWidth="1"/>
    <col min="9476" max="9476" width="3.7109375" style="14" customWidth="1"/>
    <col min="9477" max="9477" width="90.28515625" style="14" customWidth="1"/>
    <col min="9478" max="9479" width="8.85546875" style="14"/>
    <col min="9480" max="9480" width="15.42578125" style="14" customWidth="1"/>
    <col min="9481" max="9481" width="5.140625" style="14" customWidth="1"/>
    <col min="9482" max="9483" width="8.85546875" style="14"/>
    <col min="9484" max="9484" width="3" style="14" customWidth="1"/>
    <col min="9485" max="9487" width="8.85546875" style="14"/>
    <col min="9488" max="9488" width="7" style="14" customWidth="1"/>
    <col min="9489" max="9728" width="8.85546875" style="14"/>
    <col min="9729" max="9729" width="3" style="14" customWidth="1"/>
    <col min="9730" max="9730" width="4.140625" style="14" customWidth="1"/>
    <col min="9731" max="9731" width="54" style="14" customWidth="1"/>
    <col min="9732" max="9732" width="3.7109375" style="14" customWidth="1"/>
    <col min="9733" max="9733" width="90.28515625" style="14" customWidth="1"/>
    <col min="9734" max="9735" width="8.85546875" style="14"/>
    <col min="9736" max="9736" width="15.42578125" style="14" customWidth="1"/>
    <col min="9737" max="9737" width="5.140625" style="14" customWidth="1"/>
    <col min="9738" max="9739" width="8.85546875" style="14"/>
    <col min="9740" max="9740" width="3" style="14" customWidth="1"/>
    <col min="9741" max="9743" width="8.85546875" style="14"/>
    <col min="9744" max="9744" width="7" style="14" customWidth="1"/>
    <col min="9745" max="9984" width="8.85546875" style="14"/>
    <col min="9985" max="9985" width="3" style="14" customWidth="1"/>
    <col min="9986" max="9986" width="4.140625" style="14" customWidth="1"/>
    <col min="9987" max="9987" width="54" style="14" customWidth="1"/>
    <col min="9988" max="9988" width="3.7109375" style="14" customWidth="1"/>
    <col min="9989" max="9989" width="90.28515625" style="14" customWidth="1"/>
    <col min="9990" max="9991" width="8.85546875" style="14"/>
    <col min="9992" max="9992" width="15.42578125" style="14" customWidth="1"/>
    <col min="9993" max="9993" width="5.140625" style="14" customWidth="1"/>
    <col min="9994" max="9995" width="8.85546875" style="14"/>
    <col min="9996" max="9996" width="3" style="14" customWidth="1"/>
    <col min="9997" max="9999" width="8.85546875" style="14"/>
    <col min="10000" max="10000" width="7" style="14" customWidth="1"/>
    <col min="10001" max="10240" width="8.85546875" style="14"/>
    <col min="10241" max="10241" width="3" style="14" customWidth="1"/>
    <col min="10242" max="10242" width="4.140625" style="14" customWidth="1"/>
    <col min="10243" max="10243" width="54" style="14" customWidth="1"/>
    <col min="10244" max="10244" width="3.7109375" style="14" customWidth="1"/>
    <col min="10245" max="10245" width="90.28515625" style="14" customWidth="1"/>
    <col min="10246" max="10247" width="8.85546875" style="14"/>
    <col min="10248" max="10248" width="15.42578125" style="14" customWidth="1"/>
    <col min="10249" max="10249" width="5.140625" style="14" customWidth="1"/>
    <col min="10250" max="10251" width="8.85546875" style="14"/>
    <col min="10252" max="10252" width="3" style="14" customWidth="1"/>
    <col min="10253" max="10255" width="8.85546875" style="14"/>
    <col min="10256" max="10256" width="7" style="14" customWidth="1"/>
    <col min="10257" max="10496" width="8.85546875" style="14"/>
    <col min="10497" max="10497" width="3" style="14" customWidth="1"/>
    <col min="10498" max="10498" width="4.140625" style="14" customWidth="1"/>
    <col min="10499" max="10499" width="54" style="14" customWidth="1"/>
    <col min="10500" max="10500" width="3.7109375" style="14" customWidth="1"/>
    <col min="10501" max="10501" width="90.28515625" style="14" customWidth="1"/>
    <col min="10502" max="10503" width="8.85546875" style="14"/>
    <col min="10504" max="10504" width="15.42578125" style="14" customWidth="1"/>
    <col min="10505" max="10505" width="5.140625" style="14" customWidth="1"/>
    <col min="10506" max="10507" width="8.85546875" style="14"/>
    <col min="10508" max="10508" width="3" style="14" customWidth="1"/>
    <col min="10509" max="10511" width="8.85546875" style="14"/>
    <col min="10512" max="10512" width="7" style="14" customWidth="1"/>
    <col min="10513" max="10752" width="8.85546875" style="14"/>
    <col min="10753" max="10753" width="3" style="14" customWidth="1"/>
    <col min="10754" max="10754" width="4.140625" style="14" customWidth="1"/>
    <col min="10755" max="10755" width="54" style="14" customWidth="1"/>
    <col min="10756" max="10756" width="3.7109375" style="14" customWidth="1"/>
    <col min="10757" max="10757" width="90.28515625" style="14" customWidth="1"/>
    <col min="10758" max="10759" width="8.85546875" style="14"/>
    <col min="10760" max="10760" width="15.42578125" style="14" customWidth="1"/>
    <col min="10761" max="10761" width="5.140625" style="14" customWidth="1"/>
    <col min="10762" max="10763" width="8.85546875" style="14"/>
    <col min="10764" max="10764" width="3" style="14" customWidth="1"/>
    <col min="10765" max="10767" width="8.85546875" style="14"/>
    <col min="10768" max="10768" width="7" style="14" customWidth="1"/>
    <col min="10769" max="11008" width="8.85546875" style="14"/>
    <col min="11009" max="11009" width="3" style="14" customWidth="1"/>
    <col min="11010" max="11010" width="4.140625" style="14" customWidth="1"/>
    <col min="11011" max="11011" width="54" style="14" customWidth="1"/>
    <col min="11012" max="11012" width="3.7109375" style="14" customWidth="1"/>
    <col min="11013" max="11013" width="90.28515625" style="14" customWidth="1"/>
    <col min="11014" max="11015" width="8.85546875" style="14"/>
    <col min="11016" max="11016" width="15.42578125" style="14" customWidth="1"/>
    <col min="11017" max="11017" width="5.140625" style="14" customWidth="1"/>
    <col min="11018" max="11019" width="8.85546875" style="14"/>
    <col min="11020" max="11020" width="3" style="14" customWidth="1"/>
    <col min="11021" max="11023" width="8.85546875" style="14"/>
    <col min="11024" max="11024" width="7" style="14" customWidth="1"/>
    <col min="11025" max="11264" width="8.85546875" style="14"/>
    <col min="11265" max="11265" width="3" style="14" customWidth="1"/>
    <col min="11266" max="11266" width="4.140625" style="14" customWidth="1"/>
    <col min="11267" max="11267" width="54" style="14" customWidth="1"/>
    <col min="11268" max="11268" width="3.7109375" style="14" customWidth="1"/>
    <col min="11269" max="11269" width="90.28515625" style="14" customWidth="1"/>
    <col min="11270" max="11271" width="8.85546875" style="14"/>
    <col min="11272" max="11272" width="15.42578125" style="14" customWidth="1"/>
    <col min="11273" max="11273" width="5.140625" style="14" customWidth="1"/>
    <col min="11274" max="11275" width="8.85546875" style="14"/>
    <col min="11276" max="11276" width="3" style="14" customWidth="1"/>
    <col min="11277" max="11279" width="8.85546875" style="14"/>
    <col min="11280" max="11280" width="7" style="14" customWidth="1"/>
    <col min="11281" max="11520" width="8.85546875" style="14"/>
    <col min="11521" max="11521" width="3" style="14" customWidth="1"/>
    <col min="11522" max="11522" width="4.140625" style="14" customWidth="1"/>
    <col min="11523" max="11523" width="54" style="14" customWidth="1"/>
    <col min="11524" max="11524" width="3.7109375" style="14" customWidth="1"/>
    <col min="11525" max="11525" width="90.28515625" style="14" customWidth="1"/>
    <col min="11526" max="11527" width="8.85546875" style="14"/>
    <col min="11528" max="11528" width="15.42578125" style="14" customWidth="1"/>
    <col min="11529" max="11529" width="5.140625" style="14" customWidth="1"/>
    <col min="11530" max="11531" width="8.85546875" style="14"/>
    <col min="11532" max="11532" width="3" style="14" customWidth="1"/>
    <col min="11533" max="11535" width="8.85546875" style="14"/>
    <col min="11536" max="11536" width="7" style="14" customWidth="1"/>
    <col min="11537" max="11776" width="8.85546875" style="14"/>
    <col min="11777" max="11777" width="3" style="14" customWidth="1"/>
    <col min="11778" max="11778" width="4.140625" style="14" customWidth="1"/>
    <col min="11779" max="11779" width="54" style="14" customWidth="1"/>
    <col min="11780" max="11780" width="3.7109375" style="14" customWidth="1"/>
    <col min="11781" max="11781" width="90.28515625" style="14" customWidth="1"/>
    <col min="11782" max="11783" width="8.85546875" style="14"/>
    <col min="11784" max="11784" width="15.42578125" style="14" customWidth="1"/>
    <col min="11785" max="11785" width="5.140625" style="14" customWidth="1"/>
    <col min="11786" max="11787" width="8.85546875" style="14"/>
    <col min="11788" max="11788" width="3" style="14" customWidth="1"/>
    <col min="11789" max="11791" width="8.85546875" style="14"/>
    <col min="11792" max="11792" width="7" style="14" customWidth="1"/>
    <col min="11793" max="12032" width="8.85546875" style="14"/>
    <col min="12033" max="12033" width="3" style="14" customWidth="1"/>
    <col min="12034" max="12034" width="4.140625" style="14" customWidth="1"/>
    <col min="12035" max="12035" width="54" style="14" customWidth="1"/>
    <col min="12036" max="12036" width="3.7109375" style="14" customWidth="1"/>
    <col min="12037" max="12037" width="90.28515625" style="14" customWidth="1"/>
    <col min="12038" max="12039" width="8.85546875" style="14"/>
    <col min="12040" max="12040" width="15.42578125" style="14" customWidth="1"/>
    <col min="12041" max="12041" width="5.140625" style="14" customWidth="1"/>
    <col min="12042" max="12043" width="8.85546875" style="14"/>
    <col min="12044" max="12044" width="3" style="14" customWidth="1"/>
    <col min="12045" max="12047" width="8.85546875" style="14"/>
    <col min="12048" max="12048" width="7" style="14" customWidth="1"/>
    <col min="12049" max="12288" width="8.85546875" style="14"/>
    <col min="12289" max="12289" width="3" style="14" customWidth="1"/>
    <col min="12290" max="12290" width="4.140625" style="14" customWidth="1"/>
    <col min="12291" max="12291" width="54" style="14" customWidth="1"/>
    <col min="12292" max="12292" width="3.7109375" style="14" customWidth="1"/>
    <col min="12293" max="12293" width="90.28515625" style="14" customWidth="1"/>
    <col min="12294" max="12295" width="8.85546875" style="14"/>
    <col min="12296" max="12296" width="15.42578125" style="14" customWidth="1"/>
    <col min="12297" max="12297" width="5.140625" style="14" customWidth="1"/>
    <col min="12298" max="12299" width="8.85546875" style="14"/>
    <col min="12300" max="12300" width="3" style="14" customWidth="1"/>
    <col min="12301" max="12303" width="8.85546875" style="14"/>
    <col min="12304" max="12304" width="7" style="14" customWidth="1"/>
    <col min="12305" max="12544" width="8.85546875" style="14"/>
    <col min="12545" max="12545" width="3" style="14" customWidth="1"/>
    <col min="12546" max="12546" width="4.140625" style="14" customWidth="1"/>
    <col min="12547" max="12547" width="54" style="14" customWidth="1"/>
    <col min="12548" max="12548" width="3.7109375" style="14" customWidth="1"/>
    <col min="12549" max="12549" width="90.28515625" style="14" customWidth="1"/>
    <col min="12550" max="12551" width="8.85546875" style="14"/>
    <col min="12552" max="12552" width="15.42578125" style="14" customWidth="1"/>
    <col min="12553" max="12553" width="5.140625" style="14" customWidth="1"/>
    <col min="12554" max="12555" width="8.85546875" style="14"/>
    <col min="12556" max="12556" width="3" style="14" customWidth="1"/>
    <col min="12557" max="12559" width="8.85546875" style="14"/>
    <col min="12560" max="12560" width="7" style="14" customWidth="1"/>
    <col min="12561" max="12800" width="8.85546875" style="14"/>
    <col min="12801" max="12801" width="3" style="14" customWidth="1"/>
    <col min="12802" max="12802" width="4.140625" style="14" customWidth="1"/>
    <col min="12803" max="12803" width="54" style="14" customWidth="1"/>
    <col min="12804" max="12804" width="3.7109375" style="14" customWidth="1"/>
    <col min="12805" max="12805" width="90.28515625" style="14" customWidth="1"/>
    <col min="12806" max="12807" width="8.85546875" style="14"/>
    <col min="12808" max="12808" width="15.42578125" style="14" customWidth="1"/>
    <col min="12809" max="12809" width="5.140625" style="14" customWidth="1"/>
    <col min="12810" max="12811" width="8.85546875" style="14"/>
    <col min="12812" max="12812" width="3" style="14" customWidth="1"/>
    <col min="12813" max="12815" width="8.85546875" style="14"/>
    <col min="12816" max="12816" width="7" style="14" customWidth="1"/>
    <col min="12817" max="13056" width="8.85546875" style="14"/>
    <col min="13057" max="13057" width="3" style="14" customWidth="1"/>
    <col min="13058" max="13058" width="4.140625" style="14" customWidth="1"/>
    <col min="13059" max="13059" width="54" style="14" customWidth="1"/>
    <col min="13060" max="13060" width="3.7109375" style="14" customWidth="1"/>
    <col min="13061" max="13061" width="90.28515625" style="14" customWidth="1"/>
    <col min="13062" max="13063" width="8.85546875" style="14"/>
    <col min="13064" max="13064" width="15.42578125" style="14" customWidth="1"/>
    <col min="13065" max="13065" width="5.140625" style="14" customWidth="1"/>
    <col min="13066" max="13067" width="8.85546875" style="14"/>
    <col min="13068" max="13068" width="3" style="14" customWidth="1"/>
    <col min="13069" max="13071" width="8.85546875" style="14"/>
    <col min="13072" max="13072" width="7" style="14" customWidth="1"/>
    <col min="13073" max="13312" width="8.85546875" style="14"/>
    <col min="13313" max="13313" width="3" style="14" customWidth="1"/>
    <col min="13314" max="13314" width="4.140625" style="14" customWidth="1"/>
    <col min="13315" max="13315" width="54" style="14" customWidth="1"/>
    <col min="13316" max="13316" width="3.7109375" style="14" customWidth="1"/>
    <col min="13317" max="13317" width="90.28515625" style="14" customWidth="1"/>
    <col min="13318" max="13319" width="8.85546875" style="14"/>
    <col min="13320" max="13320" width="15.42578125" style="14" customWidth="1"/>
    <col min="13321" max="13321" width="5.140625" style="14" customWidth="1"/>
    <col min="13322" max="13323" width="8.85546875" style="14"/>
    <col min="13324" max="13324" width="3" style="14" customWidth="1"/>
    <col min="13325" max="13327" width="8.85546875" style="14"/>
    <col min="13328" max="13328" width="7" style="14" customWidth="1"/>
    <col min="13329" max="13568" width="8.85546875" style="14"/>
    <col min="13569" max="13569" width="3" style="14" customWidth="1"/>
    <col min="13570" max="13570" width="4.140625" style="14" customWidth="1"/>
    <col min="13571" max="13571" width="54" style="14" customWidth="1"/>
    <col min="13572" max="13572" width="3.7109375" style="14" customWidth="1"/>
    <col min="13573" max="13573" width="90.28515625" style="14" customWidth="1"/>
    <col min="13574" max="13575" width="8.85546875" style="14"/>
    <col min="13576" max="13576" width="15.42578125" style="14" customWidth="1"/>
    <col min="13577" max="13577" width="5.140625" style="14" customWidth="1"/>
    <col min="13578" max="13579" width="8.85546875" style="14"/>
    <col min="13580" max="13580" width="3" style="14" customWidth="1"/>
    <col min="13581" max="13583" width="8.85546875" style="14"/>
    <col min="13584" max="13584" width="7" style="14" customWidth="1"/>
    <col min="13585" max="13824" width="8.85546875" style="14"/>
    <col min="13825" max="13825" width="3" style="14" customWidth="1"/>
    <col min="13826" max="13826" width="4.140625" style="14" customWidth="1"/>
    <col min="13827" max="13827" width="54" style="14" customWidth="1"/>
    <col min="13828" max="13828" width="3.7109375" style="14" customWidth="1"/>
    <col min="13829" max="13829" width="90.28515625" style="14" customWidth="1"/>
    <col min="13830" max="13831" width="8.85546875" style="14"/>
    <col min="13832" max="13832" width="15.42578125" style="14" customWidth="1"/>
    <col min="13833" max="13833" width="5.140625" style="14" customWidth="1"/>
    <col min="13834" max="13835" width="8.85546875" style="14"/>
    <col min="13836" max="13836" width="3" style="14" customWidth="1"/>
    <col min="13837" max="13839" width="8.85546875" style="14"/>
    <col min="13840" max="13840" width="7" style="14" customWidth="1"/>
    <col min="13841" max="14080" width="8.85546875" style="14"/>
    <col min="14081" max="14081" width="3" style="14" customWidth="1"/>
    <col min="14082" max="14082" width="4.140625" style="14" customWidth="1"/>
    <col min="14083" max="14083" width="54" style="14" customWidth="1"/>
    <col min="14084" max="14084" width="3.7109375" style="14" customWidth="1"/>
    <col min="14085" max="14085" width="90.28515625" style="14" customWidth="1"/>
    <col min="14086" max="14087" width="8.85546875" style="14"/>
    <col min="14088" max="14088" width="15.42578125" style="14" customWidth="1"/>
    <col min="14089" max="14089" width="5.140625" style="14" customWidth="1"/>
    <col min="14090" max="14091" width="8.85546875" style="14"/>
    <col min="14092" max="14092" width="3" style="14" customWidth="1"/>
    <col min="14093" max="14095" width="8.85546875" style="14"/>
    <col min="14096" max="14096" width="7" style="14" customWidth="1"/>
    <col min="14097" max="14336" width="8.85546875" style="14"/>
    <col min="14337" max="14337" width="3" style="14" customWidth="1"/>
    <col min="14338" max="14338" width="4.140625" style="14" customWidth="1"/>
    <col min="14339" max="14339" width="54" style="14" customWidth="1"/>
    <col min="14340" max="14340" width="3.7109375" style="14" customWidth="1"/>
    <col min="14341" max="14341" width="90.28515625" style="14" customWidth="1"/>
    <col min="14342" max="14343" width="8.85546875" style="14"/>
    <col min="14344" max="14344" width="15.42578125" style="14" customWidth="1"/>
    <col min="14345" max="14345" width="5.140625" style="14" customWidth="1"/>
    <col min="14346" max="14347" width="8.85546875" style="14"/>
    <col min="14348" max="14348" width="3" style="14" customWidth="1"/>
    <col min="14349" max="14351" width="8.85546875" style="14"/>
    <col min="14352" max="14352" width="7" style="14" customWidth="1"/>
    <col min="14353" max="14592" width="8.85546875" style="14"/>
    <col min="14593" max="14593" width="3" style="14" customWidth="1"/>
    <col min="14594" max="14594" width="4.140625" style="14" customWidth="1"/>
    <col min="14595" max="14595" width="54" style="14" customWidth="1"/>
    <col min="14596" max="14596" width="3.7109375" style="14" customWidth="1"/>
    <col min="14597" max="14597" width="90.28515625" style="14" customWidth="1"/>
    <col min="14598" max="14599" width="8.85546875" style="14"/>
    <col min="14600" max="14600" width="15.42578125" style="14" customWidth="1"/>
    <col min="14601" max="14601" width="5.140625" style="14" customWidth="1"/>
    <col min="14602" max="14603" width="8.85546875" style="14"/>
    <col min="14604" max="14604" width="3" style="14" customWidth="1"/>
    <col min="14605" max="14607" width="8.85546875" style="14"/>
    <col min="14608" max="14608" width="7" style="14" customWidth="1"/>
    <col min="14609" max="14848" width="8.85546875" style="14"/>
    <col min="14849" max="14849" width="3" style="14" customWidth="1"/>
    <col min="14850" max="14850" width="4.140625" style="14" customWidth="1"/>
    <col min="14851" max="14851" width="54" style="14" customWidth="1"/>
    <col min="14852" max="14852" width="3.7109375" style="14" customWidth="1"/>
    <col min="14853" max="14853" width="90.28515625" style="14" customWidth="1"/>
    <col min="14854" max="14855" width="8.85546875" style="14"/>
    <col min="14856" max="14856" width="15.42578125" style="14" customWidth="1"/>
    <col min="14857" max="14857" width="5.140625" style="14" customWidth="1"/>
    <col min="14858" max="14859" width="8.85546875" style="14"/>
    <col min="14860" max="14860" width="3" style="14" customWidth="1"/>
    <col min="14861" max="14863" width="8.85546875" style="14"/>
    <col min="14864" max="14864" width="7" style="14" customWidth="1"/>
    <col min="14865" max="15104" width="8.85546875" style="14"/>
    <col min="15105" max="15105" width="3" style="14" customWidth="1"/>
    <col min="15106" max="15106" width="4.140625" style="14" customWidth="1"/>
    <col min="15107" max="15107" width="54" style="14" customWidth="1"/>
    <col min="15108" max="15108" width="3.7109375" style="14" customWidth="1"/>
    <col min="15109" max="15109" width="90.28515625" style="14" customWidth="1"/>
    <col min="15110" max="15111" width="8.85546875" style="14"/>
    <col min="15112" max="15112" width="15.42578125" style="14" customWidth="1"/>
    <col min="15113" max="15113" width="5.140625" style="14" customWidth="1"/>
    <col min="15114" max="15115" width="8.85546875" style="14"/>
    <col min="15116" max="15116" width="3" style="14" customWidth="1"/>
    <col min="15117" max="15119" width="8.85546875" style="14"/>
    <col min="15120" max="15120" width="7" style="14" customWidth="1"/>
    <col min="15121" max="15360" width="8.85546875" style="14"/>
    <col min="15361" max="15361" width="3" style="14" customWidth="1"/>
    <col min="15362" max="15362" width="4.140625" style="14" customWidth="1"/>
    <col min="15363" max="15363" width="54" style="14" customWidth="1"/>
    <col min="15364" max="15364" width="3.7109375" style="14" customWidth="1"/>
    <col min="15365" max="15365" width="90.28515625" style="14" customWidth="1"/>
    <col min="15366" max="15367" width="8.85546875" style="14"/>
    <col min="15368" max="15368" width="15.42578125" style="14" customWidth="1"/>
    <col min="15369" max="15369" width="5.140625" style="14" customWidth="1"/>
    <col min="15370" max="15371" width="8.85546875" style="14"/>
    <col min="15372" max="15372" width="3" style="14" customWidth="1"/>
    <col min="15373" max="15375" width="8.85546875" style="14"/>
    <col min="15376" max="15376" width="7" style="14" customWidth="1"/>
    <col min="15377" max="15616" width="8.85546875" style="14"/>
    <col min="15617" max="15617" width="3" style="14" customWidth="1"/>
    <col min="15618" max="15618" width="4.140625" style="14" customWidth="1"/>
    <col min="15619" max="15619" width="54" style="14" customWidth="1"/>
    <col min="15620" max="15620" width="3.7109375" style="14" customWidth="1"/>
    <col min="15621" max="15621" width="90.28515625" style="14" customWidth="1"/>
    <col min="15622" max="15623" width="8.85546875" style="14"/>
    <col min="15624" max="15624" width="15.42578125" style="14" customWidth="1"/>
    <col min="15625" max="15625" width="5.140625" style="14" customWidth="1"/>
    <col min="15626" max="15627" width="8.85546875" style="14"/>
    <col min="15628" max="15628" width="3" style="14" customWidth="1"/>
    <col min="15629" max="15631" width="8.85546875" style="14"/>
    <col min="15632" max="15632" width="7" style="14" customWidth="1"/>
    <col min="15633" max="15872" width="8.85546875" style="14"/>
    <col min="15873" max="15873" width="3" style="14" customWidth="1"/>
    <col min="15874" max="15874" width="4.140625" style="14" customWidth="1"/>
    <col min="15875" max="15875" width="54" style="14" customWidth="1"/>
    <col min="15876" max="15876" width="3.7109375" style="14" customWidth="1"/>
    <col min="15877" max="15877" width="90.28515625" style="14" customWidth="1"/>
    <col min="15878" max="15879" width="8.85546875" style="14"/>
    <col min="15880" max="15880" width="15.42578125" style="14" customWidth="1"/>
    <col min="15881" max="15881" width="5.140625" style="14" customWidth="1"/>
    <col min="15882" max="15883" width="8.85546875" style="14"/>
    <col min="15884" max="15884" width="3" style="14" customWidth="1"/>
    <col min="15885" max="15887" width="8.85546875" style="14"/>
    <col min="15888" max="15888" width="7" style="14" customWidth="1"/>
    <col min="15889" max="16128" width="8.85546875" style="14"/>
    <col min="16129" max="16129" width="3" style="14" customWidth="1"/>
    <col min="16130" max="16130" width="4.140625" style="14" customWidth="1"/>
    <col min="16131" max="16131" width="54" style="14" customWidth="1"/>
    <col min="16132" max="16132" width="3.7109375" style="14" customWidth="1"/>
    <col min="16133" max="16133" width="90.28515625" style="14" customWidth="1"/>
    <col min="16134" max="16135" width="8.85546875" style="14"/>
    <col min="16136" max="16136" width="15.42578125" style="14" customWidth="1"/>
    <col min="16137" max="16137" width="5.140625" style="14" customWidth="1"/>
    <col min="16138" max="16139" width="8.85546875" style="14"/>
    <col min="16140" max="16140" width="3" style="14" customWidth="1"/>
    <col min="16141" max="16143" width="8.85546875" style="14"/>
    <col min="16144" max="16144" width="7" style="14" customWidth="1"/>
    <col min="16145" max="16384" width="8.85546875" style="14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spans="5:8" ht="17.100000000000001" customHeight="1" x14ac:dyDescent="0.25"/>
    <row r="18" spans="5:8" ht="17.100000000000001" customHeight="1" x14ac:dyDescent="0.25"/>
    <row r="19" spans="5:8" ht="17.100000000000001" customHeight="1" x14ac:dyDescent="0.25"/>
    <row r="30" spans="5:8" s="15" customFormat="1" x14ac:dyDescent="0.25">
      <c r="E30" s="14"/>
      <c r="F30" s="14"/>
      <c r="G30" s="14"/>
      <c r="H30" s="14"/>
    </row>
    <row r="31" spans="5:8" s="15" customFormat="1" x14ac:dyDescent="0.25">
      <c r="E31" s="14"/>
      <c r="F31" s="14"/>
      <c r="G31" s="14"/>
      <c r="H31" s="14"/>
    </row>
    <row r="32" spans="5:8" s="15" customFormat="1" x14ac:dyDescent="0.25"/>
    <row r="40" spans="2:3" x14ac:dyDescent="0.25">
      <c r="B40" s="16"/>
      <c r="C40" s="1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38"/>
  <sheetViews>
    <sheetView workbookViewId="0">
      <pane xSplit="3" ySplit="1" topLeftCell="D2" activePane="bottomRight" state="frozenSplit"/>
      <selection pane="topRight" activeCell="F1" sqref="F1"/>
      <selection pane="bottomLeft" activeCell="A2" sqref="A2"/>
      <selection pane="bottomRight" activeCell="Q7" sqref="Q7"/>
    </sheetView>
  </sheetViews>
  <sheetFormatPr defaultRowHeight="15" x14ac:dyDescent="0.25"/>
  <cols>
    <col min="1" max="2" width="3" style="12" customWidth="1"/>
    <col min="3" max="3" width="21" style="12" bestFit="1" customWidth="1"/>
    <col min="4" max="15" width="7.85546875" style="13" bestFit="1" customWidth="1"/>
  </cols>
  <sheetData>
    <row r="1" spans="1:15" s="11" customFormat="1" ht="15.75" thickBot="1" x14ac:dyDescent="0.3">
      <c r="A1" s="9"/>
      <c r="B1" s="9"/>
      <c r="C1" s="17" t="s">
        <v>69</v>
      </c>
      <c r="D1" s="10" t="s">
        <v>68</v>
      </c>
      <c r="E1" s="10" t="s">
        <v>67</v>
      </c>
      <c r="F1" s="10" t="s">
        <v>66</v>
      </c>
      <c r="G1" s="10" t="s">
        <v>65</v>
      </c>
      <c r="H1" s="10" t="s">
        <v>64</v>
      </c>
      <c r="I1" s="10" t="s">
        <v>63</v>
      </c>
      <c r="J1" s="10" t="s">
        <v>62</v>
      </c>
      <c r="K1" s="10" t="s">
        <v>61</v>
      </c>
      <c r="L1" s="10" t="s">
        <v>60</v>
      </c>
      <c r="M1" s="10" t="s">
        <v>59</v>
      </c>
      <c r="N1" s="10" t="s">
        <v>58</v>
      </c>
      <c r="O1" s="10" t="s">
        <v>57</v>
      </c>
    </row>
    <row r="2" spans="1:15" ht="15.75" thickTop="1" x14ac:dyDescent="0.25">
      <c r="A2" s="1"/>
      <c r="B2" s="1"/>
      <c r="C2" s="1" t="s">
        <v>12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.75" thickBot="1" x14ac:dyDescent="0.3">
      <c r="A3" s="1"/>
      <c r="B3" s="1"/>
      <c r="C3" s="1" t="s">
        <v>13</v>
      </c>
      <c r="D3" s="3">
        <v>99107</v>
      </c>
      <c r="E3" s="3">
        <v>22103</v>
      </c>
      <c r="F3" s="3">
        <v>33239</v>
      </c>
      <c r="G3" s="3">
        <v>26059.5</v>
      </c>
      <c r="H3" s="3">
        <v>22580.799999999999</v>
      </c>
      <c r="I3" s="3">
        <v>85239</v>
      </c>
      <c r="J3" s="3">
        <v>23585</v>
      </c>
      <c r="K3" s="3">
        <v>22969.25</v>
      </c>
      <c r="L3" s="3">
        <v>26700.65</v>
      </c>
      <c r="M3" s="3">
        <v>22391</v>
      </c>
      <c r="N3" s="3">
        <v>17456</v>
      </c>
      <c r="O3" s="3">
        <v>24828.68</v>
      </c>
    </row>
    <row r="4" spans="1:15" x14ac:dyDescent="0.25">
      <c r="A4" s="1"/>
      <c r="B4" s="1"/>
      <c r="C4" s="1" t="s">
        <v>14</v>
      </c>
      <c r="D4" s="2">
        <f t="shared" ref="D4:O4" si="0">ROUND(SUM(D2:D3),5)</f>
        <v>99107</v>
      </c>
      <c r="E4" s="2">
        <f t="shared" si="0"/>
        <v>22103</v>
      </c>
      <c r="F4" s="2">
        <f t="shared" si="0"/>
        <v>33239</v>
      </c>
      <c r="G4" s="2">
        <f t="shared" si="0"/>
        <v>26059.5</v>
      </c>
      <c r="H4" s="2">
        <f t="shared" si="0"/>
        <v>22580.799999999999</v>
      </c>
      <c r="I4" s="2">
        <f t="shared" si="0"/>
        <v>85239</v>
      </c>
      <c r="J4" s="2">
        <f t="shared" si="0"/>
        <v>23585</v>
      </c>
      <c r="K4" s="2">
        <f t="shared" si="0"/>
        <v>22969.25</v>
      </c>
      <c r="L4" s="2">
        <f t="shared" si="0"/>
        <v>26700.65</v>
      </c>
      <c r="M4" s="2">
        <f t="shared" si="0"/>
        <v>22391</v>
      </c>
      <c r="N4" s="2">
        <f t="shared" si="0"/>
        <v>17456</v>
      </c>
      <c r="O4" s="2">
        <f t="shared" si="0"/>
        <v>24828.68</v>
      </c>
    </row>
    <row r="5" spans="1:15" ht="30" customHeight="1" x14ac:dyDescent="0.25">
      <c r="A5" s="1"/>
      <c r="B5" s="1"/>
      <c r="C5" s="1" t="s">
        <v>15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.75" thickBot="1" x14ac:dyDescent="0.3">
      <c r="A6" s="1"/>
      <c r="B6" s="1"/>
      <c r="C6" s="1" t="s">
        <v>15</v>
      </c>
      <c r="D6" s="4">
        <v>0</v>
      </c>
      <c r="E6" s="4">
        <v>0</v>
      </c>
      <c r="F6" s="4">
        <v>0</v>
      </c>
      <c r="G6" s="4">
        <v>1679.4</v>
      </c>
      <c r="H6" s="4">
        <v>248.4</v>
      </c>
      <c r="I6" s="4">
        <v>0</v>
      </c>
      <c r="J6" s="4">
        <v>0</v>
      </c>
      <c r="K6" s="4">
        <v>459</v>
      </c>
      <c r="L6" s="4">
        <v>2856.6</v>
      </c>
      <c r="M6" s="4">
        <v>0</v>
      </c>
      <c r="N6" s="4">
        <v>0</v>
      </c>
      <c r="O6" s="4">
        <v>2910.6</v>
      </c>
    </row>
    <row r="7" spans="1:15" ht="15.75" thickBot="1" x14ac:dyDescent="0.3">
      <c r="A7" s="1"/>
      <c r="B7" s="1"/>
      <c r="C7" s="1" t="s">
        <v>16</v>
      </c>
      <c r="D7" s="5">
        <f t="shared" ref="D7:O7" si="1">ROUND(SUM(D5:D6),5)</f>
        <v>0</v>
      </c>
      <c r="E7" s="5">
        <f t="shared" si="1"/>
        <v>0</v>
      </c>
      <c r="F7" s="5">
        <f t="shared" si="1"/>
        <v>0</v>
      </c>
      <c r="G7" s="5">
        <f t="shared" si="1"/>
        <v>1679.4</v>
      </c>
      <c r="H7" s="5">
        <f t="shared" si="1"/>
        <v>248.4</v>
      </c>
      <c r="I7" s="5">
        <f t="shared" si="1"/>
        <v>0</v>
      </c>
      <c r="J7" s="5">
        <f t="shared" si="1"/>
        <v>0</v>
      </c>
      <c r="K7" s="5">
        <f t="shared" si="1"/>
        <v>459</v>
      </c>
      <c r="L7" s="5">
        <f t="shared" si="1"/>
        <v>2856.6</v>
      </c>
      <c r="M7" s="5">
        <f t="shared" si="1"/>
        <v>0</v>
      </c>
      <c r="N7" s="5">
        <f t="shared" si="1"/>
        <v>0</v>
      </c>
      <c r="O7" s="5">
        <f t="shared" si="1"/>
        <v>2910.6</v>
      </c>
    </row>
    <row r="8" spans="1:15" ht="30" customHeight="1" x14ac:dyDescent="0.25">
      <c r="A8" s="1"/>
      <c r="C8" s="1" t="s">
        <v>17</v>
      </c>
      <c r="D8" s="2">
        <f t="shared" ref="D8:O8" si="2">ROUND(D4-D7,5)</f>
        <v>99107</v>
      </c>
      <c r="E8" s="2">
        <f t="shared" si="2"/>
        <v>22103</v>
      </c>
      <c r="F8" s="2">
        <f t="shared" si="2"/>
        <v>33239</v>
      </c>
      <c r="G8" s="2">
        <f t="shared" si="2"/>
        <v>24380.1</v>
      </c>
      <c r="H8" s="2">
        <f t="shared" si="2"/>
        <v>22332.400000000001</v>
      </c>
      <c r="I8" s="2">
        <f t="shared" si="2"/>
        <v>85239</v>
      </c>
      <c r="J8" s="2">
        <f t="shared" si="2"/>
        <v>23585</v>
      </c>
      <c r="K8" s="2">
        <f t="shared" si="2"/>
        <v>22510.25</v>
      </c>
      <c r="L8" s="2">
        <f t="shared" si="2"/>
        <v>23844.05</v>
      </c>
      <c r="M8" s="2">
        <f t="shared" si="2"/>
        <v>22391</v>
      </c>
      <c r="N8" s="2">
        <f t="shared" si="2"/>
        <v>17456</v>
      </c>
      <c r="O8" s="2">
        <f t="shared" si="2"/>
        <v>21918.080000000002</v>
      </c>
    </row>
    <row r="9" spans="1:15" ht="30" customHeight="1" x14ac:dyDescent="0.25">
      <c r="A9" s="1"/>
      <c r="B9" s="1"/>
      <c r="C9" s="1" t="s">
        <v>18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x14ac:dyDescent="0.25">
      <c r="A10" s="1"/>
      <c r="B10" s="1"/>
      <c r="C10" s="1" t="s">
        <v>19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x14ac:dyDescent="0.25">
      <c r="A11" s="1"/>
      <c r="B11" s="1"/>
      <c r="C11" s="1" t="s">
        <v>20</v>
      </c>
      <c r="D11" s="2">
        <v>300</v>
      </c>
      <c r="E11" s="2">
        <v>300</v>
      </c>
      <c r="F11" s="2">
        <v>300</v>
      </c>
      <c r="G11" s="2">
        <v>300</v>
      </c>
      <c r="H11" s="2">
        <v>300</v>
      </c>
      <c r="I11" s="2">
        <v>300</v>
      </c>
      <c r="J11" s="2">
        <v>300</v>
      </c>
      <c r="K11" s="2">
        <v>300</v>
      </c>
      <c r="L11" s="2">
        <v>300</v>
      </c>
      <c r="M11" s="2">
        <v>300</v>
      </c>
      <c r="N11" s="2">
        <v>300</v>
      </c>
      <c r="O11" s="2">
        <v>0</v>
      </c>
    </row>
    <row r="12" spans="1:15" ht="15.75" thickBot="1" x14ac:dyDescent="0.3">
      <c r="A12" s="1"/>
      <c r="B12" s="1"/>
      <c r="C12" s="1" t="s">
        <v>21</v>
      </c>
      <c r="D12" s="3">
        <v>16</v>
      </c>
      <c r="E12" s="3">
        <v>16</v>
      </c>
      <c r="F12" s="3">
        <v>16</v>
      </c>
      <c r="G12" s="3">
        <v>16</v>
      </c>
      <c r="H12" s="3">
        <v>16</v>
      </c>
      <c r="I12" s="3">
        <v>16</v>
      </c>
      <c r="J12" s="3">
        <v>16</v>
      </c>
      <c r="K12" s="3">
        <v>16</v>
      </c>
      <c r="L12" s="3">
        <v>16</v>
      </c>
      <c r="M12" s="3">
        <v>16</v>
      </c>
      <c r="N12" s="3">
        <v>16</v>
      </c>
      <c r="O12" s="3">
        <v>0</v>
      </c>
    </row>
    <row r="13" spans="1:15" x14ac:dyDescent="0.25">
      <c r="A13" s="1"/>
      <c r="B13" s="1"/>
      <c r="C13" s="1" t="s">
        <v>22</v>
      </c>
      <c r="D13" s="2">
        <f t="shared" ref="D13:O13" si="3">ROUND(SUM(D10:D12),5)</f>
        <v>316</v>
      </c>
      <c r="E13" s="2">
        <f t="shared" si="3"/>
        <v>316</v>
      </c>
      <c r="F13" s="2">
        <f t="shared" si="3"/>
        <v>316</v>
      </c>
      <c r="G13" s="2">
        <f t="shared" si="3"/>
        <v>316</v>
      </c>
      <c r="H13" s="2">
        <f t="shared" si="3"/>
        <v>316</v>
      </c>
      <c r="I13" s="2">
        <f t="shared" si="3"/>
        <v>316</v>
      </c>
      <c r="J13" s="2">
        <f t="shared" si="3"/>
        <v>316</v>
      </c>
      <c r="K13" s="2">
        <f t="shared" si="3"/>
        <v>316</v>
      </c>
      <c r="L13" s="2">
        <f t="shared" si="3"/>
        <v>316</v>
      </c>
      <c r="M13" s="2">
        <f t="shared" si="3"/>
        <v>316</v>
      </c>
      <c r="N13" s="2">
        <f t="shared" si="3"/>
        <v>316</v>
      </c>
      <c r="O13" s="2">
        <f t="shared" si="3"/>
        <v>0</v>
      </c>
    </row>
    <row r="14" spans="1:15" ht="30" customHeight="1" x14ac:dyDescent="0.25">
      <c r="A14" s="1"/>
      <c r="B14" s="1"/>
      <c r="C14" s="1" t="s">
        <v>23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5.75" thickBot="1" x14ac:dyDescent="0.3">
      <c r="A15" s="1"/>
      <c r="B15" s="1"/>
      <c r="C15" s="1" t="s">
        <v>24</v>
      </c>
      <c r="D15" s="3">
        <v>245</v>
      </c>
      <c r="E15" s="3">
        <v>245</v>
      </c>
      <c r="F15" s="3">
        <v>245</v>
      </c>
      <c r="G15" s="3">
        <v>245</v>
      </c>
      <c r="H15" s="3">
        <v>245</v>
      </c>
      <c r="I15" s="3">
        <v>245</v>
      </c>
      <c r="J15" s="3">
        <v>245</v>
      </c>
      <c r="K15" s="3">
        <v>245</v>
      </c>
      <c r="L15" s="3">
        <v>245</v>
      </c>
      <c r="M15" s="3">
        <v>245</v>
      </c>
      <c r="N15" s="3">
        <v>245</v>
      </c>
      <c r="O15" s="3">
        <v>0</v>
      </c>
    </row>
    <row r="16" spans="1:15" x14ac:dyDescent="0.25">
      <c r="A16" s="1"/>
      <c r="B16" s="1"/>
      <c r="C16" s="1" t="s">
        <v>25</v>
      </c>
      <c r="D16" s="2">
        <f t="shared" ref="D16:O16" si="4">ROUND(SUM(D14:D15),5)</f>
        <v>245</v>
      </c>
      <c r="E16" s="2">
        <f t="shared" si="4"/>
        <v>245</v>
      </c>
      <c r="F16" s="2">
        <f t="shared" si="4"/>
        <v>245</v>
      </c>
      <c r="G16" s="2">
        <f t="shared" si="4"/>
        <v>245</v>
      </c>
      <c r="H16" s="2">
        <f t="shared" si="4"/>
        <v>245</v>
      </c>
      <c r="I16" s="2">
        <f t="shared" si="4"/>
        <v>245</v>
      </c>
      <c r="J16" s="2">
        <f t="shared" si="4"/>
        <v>245</v>
      </c>
      <c r="K16" s="2">
        <f t="shared" si="4"/>
        <v>245</v>
      </c>
      <c r="L16" s="2">
        <f t="shared" si="4"/>
        <v>245</v>
      </c>
      <c r="M16" s="2">
        <f t="shared" si="4"/>
        <v>245</v>
      </c>
      <c r="N16" s="2">
        <f t="shared" si="4"/>
        <v>245</v>
      </c>
      <c r="O16" s="2">
        <f t="shared" si="4"/>
        <v>0</v>
      </c>
    </row>
    <row r="17" spans="1:15" ht="30" customHeight="1" x14ac:dyDescent="0.25">
      <c r="A17" s="1"/>
      <c r="B17" s="1"/>
      <c r="C17" s="1" t="s">
        <v>26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100</v>
      </c>
    </row>
    <row r="18" spans="1:15" x14ac:dyDescent="0.25">
      <c r="A18" s="1"/>
      <c r="B18" s="1"/>
      <c r="C18" s="1" t="s">
        <v>27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s="1"/>
      <c r="B19" s="1"/>
      <c r="C19" s="1" t="s">
        <v>28</v>
      </c>
      <c r="D19" s="2">
        <v>428.57</v>
      </c>
      <c r="E19" s="2">
        <v>428.57</v>
      </c>
      <c r="F19" s="2">
        <v>428.57</v>
      </c>
      <c r="G19" s="2">
        <v>428.57</v>
      </c>
      <c r="H19" s="2">
        <v>428.57</v>
      </c>
      <c r="I19" s="2">
        <v>428.57</v>
      </c>
      <c r="J19" s="2">
        <v>428.57</v>
      </c>
      <c r="K19" s="2">
        <v>428.57</v>
      </c>
      <c r="L19" s="2">
        <v>428.57</v>
      </c>
      <c r="M19" s="2">
        <v>428.57</v>
      </c>
      <c r="N19" s="2">
        <v>428.57</v>
      </c>
      <c r="O19" s="2">
        <v>428.57</v>
      </c>
    </row>
    <row r="20" spans="1:15" ht="15.75" thickBot="1" x14ac:dyDescent="0.3">
      <c r="A20" s="1"/>
      <c r="B20" s="1"/>
      <c r="C20" s="1" t="s">
        <v>29</v>
      </c>
      <c r="D20" s="3">
        <v>0</v>
      </c>
      <c r="E20" s="3">
        <v>0</v>
      </c>
      <c r="F20" s="3">
        <v>1130</v>
      </c>
      <c r="G20" s="3">
        <v>0</v>
      </c>
      <c r="H20" s="3">
        <v>0</v>
      </c>
      <c r="I20" s="3">
        <v>1130</v>
      </c>
      <c r="J20" s="3">
        <v>0</v>
      </c>
      <c r="K20" s="3">
        <v>0</v>
      </c>
      <c r="L20" s="3">
        <v>1130</v>
      </c>
      <c r="M20" s="3">
        <v>0</v>
      </c>
      <c r="N20" s="3">
        <v>0</v>
      </c>
      <c r="O20" s="3">
        <v>0</v>
      </c>
    </row>
    <row r="21" spans="1:15" x14ac:dyDescent="0.25">
      <c r="A21" s="1"/>
      <c r="B21" s="1"/>
      <c r="C21" s="1" t="s">
        <v>30</v>
      </c>
      <c r="D21" s="2">
        <f t="shared" ref="D21:O21" si="5">ROUND(SUM(D18:D20),5)</f>
        <v>428.57</v>
      </c>
      <c r="E21" s="2">
        <f t="shared" si="5"/>
        <v>428.57</v>
      </c>
      <c r="F21" s="2">
        <f t="shared" si="5"/>
        <v>1558.57</v>
      </c>
      <c r="G21" s="2">
        <f t="shared" si="5"/>
        <v>428.57</v>
      </c>
      <c r="H21" s="2">
        <f t="shared" si="5"/>
        <v>428.57</v>
      </c>
      <c r="I21" s="2">
        <f t="shared" si="5"/>
        <v>1558.57</v>
      </c>
      <c r="J21" s="2">
        <f t="shared" si="5"/>
        <v>428.57</v>
      </c>
      <c r="K21" s="2">
        <f t="shared" si="5"/>
        <v>428.57</v>
      </c>
      <c r="L21" s="2">
        <f t="shared" si="5"/>
        <v>1558.57</v>
      </c>
      <c r="M21" s="2">
        <f t="shared" si="5"/>
        <v>428.57</v>
      </c>
      <c r="N21" s="2">
        <f t="shared" si="5"/>
        <v>428.57</v>
      </c>
      <c r="O21" s="2">
        <f t="shared" si="5"/>
        <v>428.57</v>
      </c>
    </row>
    <row r="22" spans="1:15" ht="30" customHeight="1" x14ac:dyDescent="0.25">
      <c r="A22" s="1"/>
      <c r="B22" s="1"/>
      <c r="C22" s="1" t="s">
        <v>31</v>
      </c>
      <c r="D22" s="2">
        <v>1450</v>
      </c>
      <c r="E22" s="2">
        <v>1450</v>
      </c>
      <c r="F22" s="2">
        <v>1450</v>
      </c>
      <c r="G22" s="2">
        <v>1450</v>
      </c>
      <c r="H22" s="2">
        <v>1450</v>
      </c>
      <c r="I22" s="2">
        <v>1450</v>
      </c>
      <c r="J22" s="2">
        <v>1450</v>
      </c>
      <c r="K22" s="2">
        <v>1450</v>
      </c>
      <c r="L22" s="2">
        <v>1450</v>
      </c>
      <c r="M22" s="2">
        <v>1450</v>
      </c>
      <c r="N22" s="2">
        <v>1450</v>
      </c>
      <c r="O22" s="2">
        <v>1450</v>
      </c>
    </row>
    <row r="23" spans="1:15" x14ac:dyDescent="0.25">
      <c r="A23" s="1"/>
      <c r="B23" s="1"/>
      <c r="C23" s="1" t="s">
        <v>32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15</v>
      </c>
    </row>
    <row r="24" spans="1:15" x14ac:dyDescent="0.25">
      <c r="A24" s="1"/>
      <c r="B24" s="1"/>
      <c r="C24" s="1" t="s">
        <v>33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1"/>
      <c r="B25" s="1"/>
      <c r="C25" s="1" t="s">
        <v>34</v>
      </c>
      <c r="D25" s="2">
        <v>850</v>
      </c>
      <c r="E25" s="2">
        <v>1700</v>
      </c>
      <c r="F25" s="2">
        <v>850</v>
      </c>
      <c r="G25" s="2">
        <v>850</v>
      </c>
      <c r="H25" s="2">
        <v>850</v>
      </c>
      <c r="I25" s="2">
        <v>850</v>
      </c>
      <c r="J25" s="2">
        <v>850</v>
      </c>
      <c r="K25" s="2">
        <v>850</v>
      </c>
      <c r="L25" s="2">
        <v>850</v>
      </c>
      <c r="M25" s="2">
        <v>850</v>
      </c>
      <c r="N25" s="2">
        <v>850</v>
      </c>
      <c r="O25" s="2">
        <v>850</v>
      </c>
    </row>
    <row r="26" spans="1:15" ht="15.75" thickBot="1" x14ac:dyDescent="0.3">
      <c r="A26" s="1"/>
      <c r="B26" s="1"/>
      <c r="C26" s="1" t="s">
        <v>35</v>
      </c>
      <c r="D26" s="3">
        <v>0</v>
      </c>
      <c r="E26" s="3">
        <v>574.65</v>
      </c>
      <c r="F26" s="3">
        <v>497.73</v>
      </c>
      <c r="G26" s="3">
        <v>22.74</v>
      </c>
      <c r="H26" s="3">
        <v>0</v>
      </c>
      <c r="I26" s="3">
        <v>754.11</v>
      </c>
      <c r="J26" s="3">
        <v>589.26</v>
      </c>
      <c r="K26" s="3">
        <v>0</v>
      </c>
      <c r="L26" s="3">
        <v>0</v>
      </c>
      <c r="M26" s="3">
        <v>0</v>
      </c>
      <c r="N26" s="3">
        <v>367.2</v>
      </c>
      <c r="O26" s="3">
        <v>0</v>
      </c>
    </row>
    <row r="27" spans="1:15" x14ac:dyDescent="0.25">
      <c r="A27" s="1"/>
      <c r="B27" s="1"/>
      <c r="C27" s="1" t="s">
        <v>36</v>
      </c>
      <c r="D27" s="2">
        <f t="shared" ref="D27:O27" si="6">ROUND(SUM(D24:D26),5)</f>
        <v>850</v>
      </c>
      <c r="E27" s="2">
        <f t="shared" si="6"/>
        <v>2274.65</v>
      </c>
      <c r="F27" s="2">
        <f t="shared" si="6"/>
        <v>1347.73</v>
      </c>
      <c r="G27" s="2">
        <f t="shared" si="6"/>
        <v>872.74</v>
      </c>
      <c r="H27" s="2">
        <f t="shared" si="6"/>
        <v>850</v>
      </c>
      <c r="I27" s="2">
        <f t="shared" si="6"/>
        <v>1604.11</v>
      </c>
      <c r="J27" s="2">
        <f t="shared" si="6"/>
        <v>1439.26</v>
      </c>
      <c r="K27" s="2">
        <f t="shared" si="6"/>
        <v>850</v>
      </c>
      <c r="L27" s="2">
        <f t="shared" si="6"/>
        <v>850</v>
      </c>
      <c r="M27" s="2">
        <f t="shared" si="6"/>
        <v>850</v>
      </c>
      <c r="N27" s="2">
        <f t="shared" si="6"/>
        <v>1217.2</v>
      </c>
      <c r="O27" s="2">
        <f t="shared" si="6"/>
        <v>850</v>
      </c>
    </row>
    <row r="28" spans="1:15" ht="30" customHeight="1" x14ac:dyDescent="0.25">
      <c r="A28" s="1"/>
      <c r="B28" s="1"/>
      <c r="C28" s="1" t="s">
        <v>37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1"/>
      <c r="B29" s="1"/>
      <c r="C29" s="1" t="s">
        <v>38</v>
      </c>
      <c r="D29" s="2">
        <v>344.21</v>
      </c>
      <c r="E29" s="2">
        <v>344.21</v>
      </c>
      <c r="F29" s="2">
        <v>344.21</v>
      </c>
      <c r="G29" s="2">
        <v>344.21</v>
      </c>
      <c r="H29" s="2">
        <v>344.21</v>
      </c>
      <c r="I29" s="2">
        <v>344.21</v>
      </c>
      <c r="J29" s="2">
        <v>344.21</v>
      </c>
      <c r="K29" s="2">
        <v>344.21</v>
      </c>
      <c r="L29" s="2">
        <v>344.21</v>
      </c>
      <c r="M29" s="2">
        <v>344.21</v>
      </c>
      <c r="N29" s="2">
        <v>344.21</v>
      </c>
      <c r="O29" s="2">
        <v>371.75</v>
      </c>
    </row>
    <row r="30" spans="1:15" ht="15.75" thickBot="1" x14ac:dyDescent="0.3">
      <c r="A30" s="1"/>
      <c r="B30" s="1"/>
      <c r="C30" s="1" t="s">
        <v>39</v>
      </c>
      <c r="D30" s="3">
        <v>157.02000000000001</v>
      </c>
      <c r="E30" s="3">
        <v>157.02000000000001</v>
      </c>
      <c r="F30" s="3">
        <v>157.02000000000001</v>
      </c>
      <c r="G30" s="3">
        <v>157.02000000000001</v>
      </c>
      <c r="H30" s="3">
        <v>157.02000000000001</v>
      </c>
      <c r="I30" s="3">
        <v>157.02000000000001</v>
      </c>
      <c r="J30" s="3">
        <v>157.02000000000001</v>
      </c>
      <c r="K30" s="3">
        <v>157.02000000000001</v>
      </c>
      <c r="L30" s="3">
        <v>157.02000000000001</v>
      </c>
      <c r="M30" s="3">
        <v>157.02000000000001</v>
      </c>
      <c r="N30" s="3">
        <v>157.02000000000001</v>
      </c>
      <c r="O30" s="3">
        <v>0</v>
      </c>
    </row>
    <row r="31" spans="1:15" x14ac:dyDescent="0.25">
      <c r="A31" s="1"/>
      <c r="B31" s="1"/>
      <c r="C31" s="1" t="s">
        <v>40</v>
      </c>
      <c r="D31" s="2">
        <f t="shared" ref="D31:O31" si="7">ROUND(SUM(D28:D30),5)</f>
        <v>501.23</v>
      </c>
      <c r="E31" s="2">
        <f t="shared" si="7"/>
        <v>501.23</v>
      </c>
      <c r="F31" s="2">
        <f t="shared" si="7"/>
        <v>501.23</v>
      </c>
      <c r="G31" s="2">
        <f t="shared" si="7"/>
        <v>501.23</v>
      </c>
      <c r="H31" s="2">
        <f t="shared" si="7"/>
        <v>501.23</v>
      </c>
      <c r="I31" s="2">
        <f t="shared" si="7"/>
        <v>501.23</v>
      </c>
      <c r="J31" s="2">
        <f t="shared" si="7"/>
        <v>501.23</v>
      </c>
      <c r="K31" s="2">
        <f t="shared" si="7"/>
        <v>501.23</v>
      </c>
      <c r="L31" s="2">
        <f t="shared" si="7"/>
        <v>501.23</v>
      </c>
      <c r="M31" s="2">
        <f t="shared" si="7"/>
        <v>501.23</v>
      </c>
      <c r="N31" s="2">
        <f t="shared" si="7"/>
        <v>501.23</v>
      </c>
      <c r="O31" s="2">
        <f t="shared" si="7"/>
        <v>371.75</v>
      </c>
    </row>
    <row r="32" spans="1:15" ht="30" customHeight="1" x14ac:dyDescent="0.25">
      <c r="A32" s="1"/>
      <c r="B32" s="1"/>
      <c r="C32" s="1" t="s">
        <v>41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1"/>
      <c r="B33" s="1"/>
      <c r="C33" s="1" t="s">
        <v>42</v>
      </c>
      <c r="D33" s="2">
        <v>322.76</v>
      </c>
      <c r="E33" s="2">
        <v>257.08</v>
      </c>
      <c r="F33" s="2">
        <v>191.87</v>
      </c>
      <c r="G33" s="2">
        <v>213.5</v>
      </c>
      <c r="H33" s="2">
        <v>337.28</v>
      </c>
      <c r="I33" s="2">
        <v>237.51</v>
      </c>
      <c r="J33" s="2">
        <v>207.13</v>
      </c>
      <c r="K33" s="2">
        <v>308.39999999999998</v>
      </c>
      <c r="L33" s="2">
        <v>265.69</v>
      </c>
      <c r="M33" s="2">
        <v>350.43</v>
      </c>
      <c r="N33" s="2">
        <v>224.51</v>
      </c>
      <c r="O33" s="2">
        <v>94.61</v>
      </c>
    </row>
    <row r="34" spans="1:15" ht="15.75" thickBot="1" x14ac:dyDescent="0.3">
      <c r="A34" s="1"/>
      <c r="B34" s="1"/>
      <c r="C34" s="1" t="s">
        <v>43</v>
      </c>
      <c r="D34" s="4">
        <v>81.540000000000006</v>
      </c>
      <c r="E34" s="4">
        <v>0</v>
      </c>
      <c r="F34" s="4">
        <v>0</v>
      </c>
      <c r="G34" s="4">
        <v>70.55</v>
      </c>
      <c r="H34" s="4">
        <v>0</v>
      </c>
      <c r="I34" s="4">
        <v>0</v>
      </c>
      <c r="J34" s="4">
        <v>81.540000000000006</v>
      </c>
      <c r="K34" s="4">
        <v>0</v>
      </c>
      <c r="L34" s="4">
        <v>0</v>
      </c>
      <c r="M34" s="4">
        <v>74.849999999999994</v>
      </c>
      <c r="N34" s="4">
        <v>0</v>
      </c>
      <c r="O34" s="4">
        <v>0</v>
      </c>
    </row>
    <row r="35" spans="1:15" ht="15.75" thickBot="1" x14ac:dyDescent="0.3">
      <c r="A35" s="1"/>
      <c r="B35" s="1"/>
      <c r="C35" s="1" t="s">
        <v>44</v>
      </c>
      <c r="D35" s="6">
        <f t="shared" ref="D35:O35" si="8">ROUND(SUM(D32:D34),5)</f>
        <v>404.3</v>
      </c>
      <c r="E35" s="6">
        <f t="shared" si="8"/>
        <v>257.08</v>
      </c>
      <c r="F35" s="6">
        <f t="shared" si="8"/>
        <v>191.87</v>
      </c>
      <c r="G35" s="6">
        <f t="shared" si="8"/>
        <v>284.05</v>
      </c>
      <c r="H35" s="6">
        <f t="shared" si="8"/>
        <v>337.28</v>
      </c>
      <c r="I35" s="6">
        <f t="shared" si="8"/>
        <v>237.51</v>
      </c>
      <c r="J35" s="6">
        <f t="shared" si="8"/>
        <v>288.67</v>
      </c>
      <c r="K35" s="6">
        <f t="shared" si="8"/>
        <v>308.39999999999998</v>
      </c>
      <c r="L35" s="6">
        <f t="shared" si="8"/>
        <v>265.69</v>
      </c>
      <c r="M35" s="6">
        <f t="shared" si="8"/>
        <v>425.28</v>
      </c>
      <c r="N35" s="6">
        <f t="shared" si="8"/>
        <v>224.51</v>
      </c>
      <c r="O35" s="6">
        <f t="shared" si="8"/>
        <v>94.61</v>
      </c>
    </row>
    <row r="36" spans="1:15" ht="30" customHeight="1" thickBot="1" x14ac:dyDescent="0.3">
      <c r="A36" s="1"/>
      <c r="B36" s="1"/>
      <c r="C36" s="1" t="s">
        <v>45</v>
      </c>
      <c r="D36" s="6">
        <f t="shared" ref="D36:O36" si="9">ROUND(D9+D13+SUM(D16:D17)+SUM(D21:D23)+D27+D31+D35,5)</f>
        <v>4195.1000000000004</v>
      </c>
      <c r="E36" s="6">
        <f t="shared" si="9"/>
        <v>5472.53</v>
      </c>
      <c r="F36" s="6">
        <f t="shared" si="9"/>
        <v>5610.4</v>
      </c>
      <c r="G36" s="6">
        <f t="shared" si="9"/>
        <v>4097.59</v>
      </c>
      <c r="H36" s="6">
        <f t="shared" si="9"/>
        <v>4128.08</v>
      </c>
      <c r="I36" s="6">
        <f t="shared" si="9"/>
        <v>5912.42</v>
      </c>
      <c r="J36" s="6">
        <f t="shared" si="9"/>
        <v>4668.7299999999996</v>
      </c>
      <c r="K36" s="6">
        <f t="shared" si="9"/>
        <v>4099.2</v>
      </c>
      <c r="L36" s="6">
        <f t="shared" si="9"/>
        <v>5186.49</v>
      </c>
      <c r="M36" s="6">
        <f t="shared" si="9"/>
        <v>4216.08</v>
      </c>
      <c r="N36" s="6">
        <f t="shared" si="9"/>
        <v>4382.51</v>
      </c>
      <c r="O36" s="6">
        <f t="shared" si="9"/>
        <v>3309.93</v>
      </c>
    </row>
    <row r="37" spans="1:15" s="8" customFormat="1" ht="30" customHeight="1" thickBot="1" x14ac:dyDescent="0.25">
      <c r="B37" s="1"/>
      <c r="C37" s="1" t="s">
        <v>46</v>
      </c>
      <c r="D37" s="7">
        <f t="shared" ref="D37:O37" si="10">ROUND(D8-D36,5)</f>
        <v>94911.9</v>
      </c>
      <c r="E37" s="7">
        <f t="shared" si="10"/>
        <v>16630.47</v>
      </c>
      <c r="F37" s="7">
        <f t="shared" si="10"/>
        <v>27628.6</v>
      </c>
      <c r="G37" s="7">
        <f t="shared" si="10"/>
        <v>20282.509999999998</v>
      </c>
      <c r="H37" s="7">
        <f t="shared" si="10"/>
        <v>18204.32</v>
      </c>
      <c r="I37" s="7">
        <f t="shared" si="10"/>
        <v>79326.58</v>
      </c>
      <c r="J37" s="7">
        <f t="shared" si="10"/>
        <v>18916.27</v>
      </c>
      <c r="K37" s="7">
        <f t="shared" si="10"/>
        <v>18411.05</v>
      </c>
      <c r="L37" s="7">
        <f t="shared" si="10"/>
        <v>18657.560000000001</v>
      </c>
      <c r="M37" s="7">
        <f t="shared" si="10"/>
        <v>18174.919999999998</v>
      </c>
      <c r="N37" s="7">
        <f t="shared" si="10"/>
        <v>13073.49</v>
      </c>
      <c r="O37" s="7">
        <f t="shared" si="10"/>
        <v>18608.150000000001</v>
      </c>
    </row>
    <row r="38" spans="1:15" ht="15.75" thickTop="1" x14ac:dyDescent="0.25"/>
  </sheetData>
  <pageMargins left="0.7" right="0.7" top="0.75" bottom="0.75" header="0.1" footer="0.3"/>
  <pageSetup orientation="portrait" horizontalDpi="4294967293" verticalDpi="0" r:id="rId1"/>
  <headerFooter>
    <oddHeader>&amp;L&amp;"Arial,Bold"&amp;8 8:20 PM
&amp;"Arial,Bold"&amp;8 12/31/16
&amp;"Arial,Bold"&amp;8 Accrual Basis&amp;C&amp;"Arial,Bold"&amp;12 Pro Hockey School
&amp;"Arial,Bold"&amp;14 Profit &amp;&amp; Loss
&amp;"Arial,Bold"&amp;10 January through December 2016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514350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514350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"/>
  <sheetViews>
    <sheetView workbookViewId="0">
      <selection activeCell="A17" sqref="A17"/>
    </sheetView>
  </sheetViews>
  <sheetFormatPr defaultRowHeight="15" x14ac:dyDescent="0.25"/>
  <cols>
    <col min="4" max="4" width="13.28515625" customWidth="1"/>
    <col min="5" max="5" width="18.28515625" customWidth="1"/>
    <col min="6" max="6" width="19.140625" customWidth="1"/>
    <col min="7" max="7" width="11.85546875" customWidth="1"/>
    <col min="8" max="8" width="12.7109375" customWidth="1"/>
    <col min="9" max="9" width="9.85546875" customWidth="1"/>
    <col min="10" max="10" width="11.28515625" customWidth="1"/>
    <col min="11" max="11" width="9.42578125" customWidth="1"/>
    <col min="12" max="12" width="16.140625" customWidth="1"/>
    <col min="13" max="13" width="15.5703125" customWidth="1"/>
    <col min="14" max="14" width="11" customWidth="1"/>
    <col min="15" max="15" width="17.42578125" customWidth="1"/>
    <col min="16" max="16" width="15.28515625" customWidth="1"/>
    <col min="17" max="17" width="16.5703125" customWidth="1"/>
    <col min="18" max="18" width="17.42578125" customWidth="1"/>
    <col min="19" max="19" width="12" customWidth="1"/>
    <col min="21" max="21" width="21.7109375" customWidth="1"/>
    <col min="23" max="23" width="15.7109375" customWidth="1"/>
    <col min="24" max="24" width="10" customWidth="1"/>
    <col min="25" max="25" width="11.140625" customWidth="1"/>
    <col min="27" max="27" width="14.28515625" customWidth="1"/>
    <col min="29" max="29" width="10.7109375" customWidth="1"/>
    <col min="31" max="31" width="13.28515625" customWidth="1"/>
    <col min="32" max="32" width="10" customWidth="1"/>
    <col min="34" max="34" width="22.85546875" customWidth="1"/>
    <col min="35" max="35" width="14.28515625" customWidth="1"/>
    <col min="36" max="36" width="14.140625" customWidth="1"/>
    <col min="37" max="37" width="12" customWidth="1"/>
  </cols>
  <sheetData>
    <row r="1" spans="1:37" ht="15.75" thickBot="1" x14ac:dyDescent="0.3">
      <c r="A1" s="17" t="s">
        <v>69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48</v>
      </c>
      <c r="G1" s="1" t="s">
        <v>16</v>
      </c>
      <c r="H1" s="1" t="s">
        <v>17</v>
      </c>
      <c r="I1" s="1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  <c r="O1" s="1" t="s">
        <v>24</v>
      </c>
      <c r="P1" s="1" t="s">
        <v>25</v>
      </c>
      <c r="Q1" s="1" t="s">
        <v>26</v>
      </c>
      <c r="R1" s="1" t="s">
        <v>27</v>
      </c>
      <c r="S1" s="1" t="s">
        <v>28</v>
      </c>
      <c r="T1" s="1" t="s">
        <v>29</v>
      </c>
      <c r="U1" s="1" t="s">
        <v>30</v>
      </c>
      <c r="V1" s="1" t="s">
        <v>31</v>
      </c>
      <c r="W1" s="1" t="s">
        <v>32</v>
      </c>
      <c r="X1" s="1" t="s">
        <v>33</v>
      </c>
      <c r="Y1" s="1" t="s">
        <v>34</v>
      </c>
      <c r="Z1" s="1" t="s">
        <v>35</v>
      </c>
      <c r="AA1" s="1" t="s">
        <v>36</v>
      </c>
      <c r="AB1" s="1" t="s">
        <v>37</v>
      </c>
      <c r="AC1" s="1" t="s">
        <v>38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</row>
    <row r="2" spans="1:37" ht="15.75" thickBot="1" x14ac:dyDescent="0.3">
      <c r="A2" s="10" t="s">
        <v>68</v>
      </c>
      <c r="B2" s="2"/>
      <c r="C2" s="3">
        <v>29013</v>
      </c>
      <c r="D2" s="2">
        <f t="shared" ref="D2:D13" si="0">ROUND(SUM(B2:C2),5)</f>
        <v>29013</v>
      </c>
      <c r="E2" s="2"/>
      <c r="F2" s="4">
        <v>0</v>
      </c>
      <c r="G2" s="5">
        <f t="shared" ref="G2:G13" si="1">ROUND(SUM(E2:F2),5)</f>
        <v>0</v>
      </c>
      <c r="H2" s="2">
        <f t="shared" ref="H2:H13" si="2">ROUND(D2-G2,5)</f>
        <v>29013</v>
      </c>
      <c r="I2" s="2"/>
      <c r="J2" s="2"/>
      <c r="K2" s="2">
        <v>300</v>
      </c>
      <c r="L2" s="3">
        <v>16</v>
      </c>
      <c r="M2" s="2">
        <f t="shared" ref="M2:M13" si="3">ROUND(SUM(J2:L2),5)</f>
        <v>316</v>
      </c>
      <c r="N2" s="2"/>
      <c r="O2" s="3">
        <v>245</v>
      </c>
      <c r="P2" s="2">
        <f t="shared" ref="P2:P13" si="4">ROUND(SUM(N2:O2),5)</f>
        <v>245</v>
      </c>
      <c r="Q2" s="2">
        <v>0</v>
      </c>
      <c r="R2" s="2"/>
      <c r="S2" s="2">
        <v>428.57</v>
      </c>
      <c r="T2" s="3">
        <v>0</v>
      </c>
      <c r="U2" s="2">
        <f t="shared" ref="U2:U13" si="5">ROUND(SUM(R2:T2),5)</f>
        <v>428.57</v>
      </c>
      <c r="V2" s="2">
        <v>1450</v>
      </c>
      <c r="W2" s="2">
        <v>0</v>
      </c>
      <c r="X2" s="2"/>
      <c r="Y2" s="2">
        <v>850</v>
      </c>
      <c r="Z2" s="3">
        <v>0</v>
      </c>
      <c r="AA2" s="2">
        <f t="shared" ref="AA2:AA13" si="6">ROUND(SUM(X2:Z2),5)</f>
        <v>850</v>
      </c>
      <c r="AB2" s="2"/>
      <c r="AC2" s="2">
        <v>344.21</v>
      </c>
      <c r="AD2" s="3">
        <v>157.02000000000001</v>
      </c>
      <c r="AE2" s="2">
        <f t="shared" ref="AE2:AE13" si="7">ROUND(SUM(AB2:AD2),5)</f>
        <v>501.23</v>
      </c>
      <c r="AF2" s="2"/>
      <c r="AG2" s="2">
        <v>322.76</v>
      </c>
      <c r="AH2" s="4">
        <v>81.540000000000006</v>
      </c>
      <c r="AI2" s="6">
        <f t="shared" ref="AI2:AI13" si="8">ROUND(SUM(AF2:AH2),5)</f>
        <v>404.3</v>
      </c>
      <c r="AJ2" s="6">
        <f t="shared" ref="AJ2:AJ13" si="9">ROUND(I2+M2+SUM(P2:Q2)+SUM(U2:W2)+AA2+AE2+AI2,5)</f>
        <v>4195.1000000000004</v>
      </c>
      <c r="AK2" s="7">
        <f t="shared" ref="AK2:AK13" si="10">ROUND(H2-AJ2,5)</f>
        <v>24817.9</v>
      </c>
    </row>
    <row r="3" spans="1:37" ht="16.5" thickTop="1" thickBot="1" x14ac:dyDescent="0.3">
      <c r="A3" s="10" t="s">
        <v>67</v>
      </c>
      <c r="B3" s="2"/>
      <c r="C3" s="3">
        <v>22103</v>
      </c>
      <c r="D3" s="2">
        <f t="shared" si="0"/>
        <v>22103</v>
      </c>
      <c r="E3" s="2"/>
      <c r="F3" s="4">
        <v>0</v>
      </c>
      <c r="G3" s="5">
        <f t="shared" si="1"/>
        <v>0</v>
      </c>
      <c r="H3" s="2">
        <f t="shared" si="2"/>
        <v>22103</v>
      </c>
      <c r="I3" s="2"/>
      <c r="J3" s="2"/>
      <c r="K3" s="2">
        <v>300</v>
      </c>
      <c r="L3" s="3">
        <v>16</v>
      </c>
      <c r="M3" s="2">
        <f t="shared" si="3"/>
        <v>316</v>
      </c>
      <c r="N3" s="2"/>
      <c r="O3" s="3">
        <v>245</v>
      </c>
      <c r="P3" s="2">
        <f t="shared" si="4"/>
        <v>245</v>
      </c>
      <c r="Q3" s="2">
        <v>0</v>
      </c>
      <c r="R3" s="2"/>
      <c r="S3" s="2">
        <v>428.57</v>
      </c>
      <c r="T3" s="3">
        <v>0</v>
      </c>
      <c r="U3" s="2">
        <f t="shared" si="5"/>
        <v>428.57</v>
      </c>
      <c r="V3" s="2">
        <v>1450</v>
      </c>
      <c r="W3" s="2">
        <v>0</v>
      </c>
      <c r="X3" s="2"/>
      <c r="Y3" s="2">
        <v>1700</v>
      </c>
      <c r="Z3" s="3">
        <v>574.65</v>
      </c>
      <c r="AA3" s="2">
        <f t="shared" si="6"/>
        <v>2274.65</v>
      </c>
      <c r="AB3" s="2"/>
      <c r="AC3" s="2">
        <v>344.21</v>
      </c>
      <c r="AD3" s="3">
        <v>157.02000000000001</v>
      </c>
      <c r="AE3" s="2">
        <f t="shared" si="7"/>
        <v>501.23</v>
      </c>
      <c r="AF3" s="2"/>
      <c r="AG3" s="2">
        <v>257.08</v>
      </c>
      <c r="AH3" s="4">
        <v>0</v>
      </c>
      <c r="AI3" s="6">
        <f t="shared" si="8"/>
        <v>257.08</v>
      </c>
      <c r="AJ3" s="6">
        <f t="shared" si="9"/>
        <v>5472.53</v>
      </c>
      <c r="AK3" s="7">
        <f t="shared" si="10"/>
        <v>16630.47</v>
      </c>
    </row>
    <row r="4" spans="1:37" ht="16.5" thickTop="1" thickBot="1" x14ac:dyDescent="0.3">
      <c r="A4" s="10" t="s">
        <v>66</v>
      </c>
      <c r="B4" s="2"/>
      <c r="C4" s="3">
        <v>33239</v>
      </c>
      <c r="D4" s="2">
        <f t="shared" si="0"/>
        <v>33239</v>
      </c>
      <c r="E4" s="2"/>
      <c r="F4" s="4">
        <v>0</v>
      </c>
      <c r="G4" s="5">
        <f t="shared" si="1"/>
        <v>0</v>
      </c>
      <c r="H4" s="2">
        <f t="shared" si="2"/>
        <v>33239</v>
      </c>
      <c r="I4" s="2"/>
      <c r="J4" s="2"/>
      <c r="K4" s="2">
        <v>300</v>
      </c>
      <c r="L4" s="3">
        <v>16</v>
      </c>
      <c r="M4" s="2">
        <f t="shared" si="3"/>
        <v>316</v>
      </c>
      <c r="N4" s="2"/>
      <c r="O4" s="3">
        <v>245</v>
      </c>
      <c r="P4" s="2">
        <f t="shared" si="4"/>
        <v>245</v>
      </c>
      <c r="Q4" s="2">
        <v>0</v>
      </c>
      <c r="R4" s="2"/>
      <c r="S4" s="2">
        <v>428.57</v>
      </c>
      <c r="T4" s="3">
        <v>1130</v>
      </c>
      <c r="U4" s="2">
        <f t="shared" si="5"/>
        <v>1558.57</v>
      </c>
      <c r="V4" s="2">
        <v>1450</v>
      </c>
      <c r="W4" s="2">
        <v>0</v>
      </c>
      <c r="X4" s="2"/>
      <c r="Y4" s="2">
        <v>850</v>
      </c>
      <c r="Z4" s="3">
        <v>497.73</v>
      </c>
      <c r="AA4" s="2">
        <f t="shared" si="6"/>
        <v>1347.73</v>
      </c>
      <c r="AB4" s="2"/>
      <c r="AC4" s="2">
        <v>344.21</v>
      </c>
      <c r="AD4" s="3">
        <v>157.02000000000001</v>
      </c>
      <c r="AE4" s="2">
        <f t="shared" si="7"/>
        <v>501.23</v>
      </c>
      <c r="AF4" s="2"/>
      <c r="AG4" s="2">
        <v>191.87</v>
      </c>
      <c r="AH4" s="4">
        <v>0</v>
      </c>
      <c r="AI4" s="6">
        <f t="shared" si="8"/>
        <v>191.87</v>
      </c>
      <c r="AJ4" s="6">
        <f t="shared" si="9"/>
        <v>5610.4</v>
      </c>
      <c r="AK4" s="7">
        <f t="shared" si="10"/>
        <v>27628.6</v>
      </c>
    </row>
    <row r="5" spans="1:37" ht="16.5" thickTop="1" thickBot="1" x14ac:dyDescent="0.3">
      <c r="A5" s="10" t="s">
        <v>65</v>
      </c>
      <c r="B5" s="2"/>
      <c r="C5" s="3">
        <v>26059.5</v>
      </c>
      <c r="D5" s="2">
        <f t="shared" si="0"/>
        <v>26059.5</v>
      </c>
      <c r="E5" s="2"/>
      <c r="F5" s="4">
        <v>1679.4</v>
      </c>
      <c r="G5" s="5">
        <f t="shared" si="1"/>
        <v>1679.4</v>
      </c>
      <c r="H5" s="2">
        <f t="shared" si="2"/>
        <v>24380.1</v>
      </c>
      <c r="I5" s="2"/>
      <c r="J5" s="2"/>
      <c r="K5" s="2">
        <v>300</v>
      </c>
      <c r="L5" s="3">
        <v>16</v>
      </c>
      <c r="M5" s="2">
        <f t="shared" si="3"/>
        <v>316</v>
      </c>
      <c r="N5" s="2"/>
      <c r="O5" s="3">
        <v>245</v>
      </c>
      <c r="P5" s="2">
        <f t="shared" si="4"/>
        <v>245</v>
      </c>
      <c r="Q5" s="2">
        <v>0</v>
      </c>
      <c r="R5" s="2"/>
      <c r="S5" s="2">
        <v>428.57</v>
      </c>
      <c r="T5" s="3">
        <v>0</v>
      </c>
      <c r="U5" s="2">
        <f t="shared" si="5"/>
        <v>428.57</v>
      </c>
      <c r="V5" s="2">
        <v>1450</v>
      </c>
      <c r="W5" s="2">
        <v>0</v>
      </c>
      <c r="X5" s="2"/>
      <c r="Y5" s="2">
        <v>850</v>
      </c>
      <c r="Z5" s="3">
        <v>22.74</v>
      </c>
      <c r="AA5" s="2">
        <f t="shared" si="6"/>
        <v>872.74</v>
      </c>
      <c r="AB5" s="2"/>
      <c r="AC5" s="2">
        <v>344.21</v>
      </c>
      <c r="AD5" s="3">
        <v>157.02000000000001</v>
      </c>
      <c r="AE5" s="2">
        <f t="shared" si="7"/>
        <v>501.23</v>
      </c>
      <c r="AF5" s="2"/>
      <c r="AG5" s="2">
        <v>213.5</v>
      </c>
      <c r="AH5" s="4">
        <v>70.55</v>
      </c>
      <c r="AI5" s="6">
        <f t="shared" si="8"/>
        <v>284.05</v>
      </c>
      <c r="AJ5" s="6">
        <f t="shared" si="9"/>
        <v>4097.59</v>
      </c>
      <c r="AK5" s="7">
        <f t="shared" si="10"/>
        <v>20282.509999999998</v>
      </c>
    </row>
    <row r="6" spans="1:37" ht="16.5" thickTop="1" thickBot="1" x14ac:dyDescent="0.3">
      <c r="A6" s="10" t="s">
        <v>64</v>
      </c>
      <c r="B6" s="2"/>
      <c r="C6" s="3">
        <v>22580.799999999999</v>
      </c>
      <c r="D6" s="2">
        <f t="shared" si="0"/>
        <v>22580.799999999999</v>
      </c>
      <c r="E6" s="2"/>
      <c r="F6" s="4">
        <v>248.4</v>
      </c>
      <c r="G6" s="5">
        <f t="shared" si="1"/>
        <v>248.4</v>
      </c>
      <c r="H6" s="2">
        <f t="shared" si="2"/>
        <v>22332.400000000001</v>
      </c>
      <c r="I6" s="2"/>
      <c r="J6" s="2"/>
      <c r="K6" s="2">
        <v>300</v>
      </c>
      <c r="L6" s="3">
        <v>16</v>
      </c>
      <c r="M6" s="2">
        <f t="shared" si="3"/>
        <v>316</v>
      </c>
      <c r="N6" s="2"/>
      <c r="O6" s="3">
        <v>245</v>
      </c>
      <c r="P6" s="2">
        <f t="shared" si="4"/>
        <v>245</v>
      </c>
      <c r="Q6" s="2">
        <v>0</v>
      </c>
      <c r="R6" s="2"/>
      <c r="S6" s="2">
        <v>428.57</v>
      </c>
      <c r="T6" s="3">
        <v>0</v>
      </c>
      <c r="U6" s="2">
        <f t="shared" si="5"/>
        <v>428.57</v>
      </c>
      <c r="V6" s="2">
        <v>1450</v>
      </c>
      <c r="W6" s="2">
        <v>0</v>
      </c>
      <c r="X6" s="2"/>
      <c r="Y6" s="2">
        <v>850</v>
      </c>
      <c r="Z6" s="3">
        <v>0</v>
      </c>
      <c r="AA6" s="2">
        <f t="shared" si="6"/>
        <v>850</v>
      </c>
      <c r="AB6" s="2"/>
      <c r="AC6" s="2">
        <v>344.21</v>
      </c>
      <c r="AD6" s="3">
        <v>157.02000000000001</v>
      </c>
      <c r="AE6" s="2">
        <f t="shared" si="7"/>
        <v>501.23</v>
      </c>
      <c r="AF6" s="2"/>
      <c r="AG6" s="2">
        <v>337.28</v>
      </c>
      <c r="AH6" s="4">
        <v>0</v>
      </c>
      <c r="AI6" s="6">
        <f t="shared" si="8"/>
        <v>337.28</v>
      </c>
      <c r="AJ6" s="6">
        <f t="shared" si="9"/>
        <v>4128.08</v>
      </c>
      <c r="AK6" s="7">
        <f t="shared" si="10"/>
        <v>18204.32</v>
      </c>
    </row>
    <row r="7" spans="1:37" ht="16.5" thickTop="1" thickBot="1" x14ac:dyDescent="0.3">
      <c r="A7" s="10" t="s">
        <v>63</v>
      </c>
      <c r="B7" s="2"/>
      <c r="C7" s="3">
        <v>25987</v>
      </c>
      <c r="D7" s="2">
        <f t="shared" si="0"/>
        <v>25987</v>
      </c>
      <c r="E7" s="2"/>
      <c r="F7" s="4">
        <v>0</v>
      </c>
      <c r="G7" s="5">
        <f t="shared" si="1"/>
        <v>0</v>
      </c>
      <c r="H7" s="2">
        <f t="shared" si="2"/>
        <v>25987</v>
      </c>
      <c r="I7" s="2"/>
      <c r="J7" s="2"/>
      <c r="K7" s="2">
        <v>300</v>
      </c>
      <c r="L7" s="3">
        <v>16</v>
      </c>
      <c r="M7" s="2">
        <f t="shared" si="3"/>
        <v>316</v>
      </c>
      <c r="N7" s="2"/>
      <c r="O7" s="3">
        <v>245</v>
      </c>
      <c r="P7" s="2">
        <f t="shared" si="4"/>
        <v>245</v>
      </c>
      <c r="Q7" s="2">
        <v>0</v>
      </c>
      <c r="R7" s="2"/>
      <c r="S7" s="2">
        <v>428.57</v>
      </c>
      <c r="T7" s="3">
        <v>1130</v>
      </c>
      <c r="U7" s="2">
        <f t="shared" si="5"/>
        <v>1558.57</v>
      </c>
      <c r="V7" s="2">
        <v>1450</v>
      </c>
      <c r="W7" s="2">
        <v>0</v>
      </c>
      <c r="X7" s="2"/>
      <c r="Y7" s="2">
        <v>850</v>
      </c>
      <c r="Z7" s="3">
        <v>754.11</v>
      </c>
      <c r="AA7" s="2">
        <f t="shared" si="6"/>
        <v>1604.11</v>
      </c>
      <c r="AB7" s="2"/>
      <c r="AC7" s="2">
        <v>344.21</v>
      </c>
      <c r="AD7" s="3">
        <v>157.02000000000001</v>
      </c>
      <c r="AE7" s="2">
        <f t="shared" si="7"/>
        <v>501.23</v>
      </c>
      <c r="AF7" s="2"/>
      <c r="AG7" s="2">
        <v>237.51</v>
      </c>
      <c r="AH7" s="4">
        <v>0</v>
      </c>
      <c r="AI7" s="6">
        <f t="shared" si="8"/>
        <v>237.51</v>
      </c>
      <c r="AJ7" s="6">
        <f t="shared" si="9"/>
        <v>5912.42</v>
      </c>
      <c r="AK7" s="7">
        <f t="shared" si="10"/>
        <v>20074.580000000002</v>
      </c>
    </row>
    <row r="8" spans="1:37" ht="16.5" thickTop="1" thickBot="1" x14ac:dyDescent="0.3">
      <c r="A8" s="10" t="s">
        <v>62</v>
      </c>
      <c r="B8" s="2"/>
      <c r="C8" s="3">
        <v>23585</v>
      </c>
      <c r="D8" s="2">
        <f t="shared" si="0"/>
        <v>23585</v>
      </c>
      <c r="E8" s="2"/>
      <c r="F8" s="4">
        <v>0</v>
      </c>
      <c r="G8" s="5">
        <f t="shared" si="1"/>
        <v>0</v>
      </c>
      <c r="H8" s="2">
        <f t="shared" si="2"/>
        <v>23585</v>
      </c>
      <c r="I8" s="2"/>
      <c r="J8" s="2"/>
      <c r="K8" s="2">
        <v>300</v>
      </c>
      <c r="L8" s="3">
        <v>16</v>
      </c>
      <c r="M8" s="2">
        <f t="shared" si="3"/>
        <v>316</v>
      </c>
      <c r="N8" s="2"/>
      <c r="O8" s="3">
        <v>245</v>
      </c>
      <c r="P8" s="2">
        <f t="shared" si="4"/>
        <v>245</v>
      </c>
      <c r="Q8" s="2">
        <v>0</v>
      </c>
      <c r="R8" s="2"/>
      <c r="S8" s="2">
        <v>428.57</v>
      </c>
      <c r="T8" s="3">
        <v>0</v>
      </c>
      <c r="U8" s="2">
        <f t="shared" si="5"/>
        <v>428.57</v>
      </c>
      <c r="V8" s="2">
        <v>1450</v>
      </c>
      <c r="W8" s="2">
        <v>0</v>
      </c>
      <c r="X8" s="2"/>
      <c r="Y8" s="2">
        <v>850</v>
      </c>
      <c r="Z8" s="3">
        <v>589.26</v>
      </c>
      <c r="AA8" s="2">
        <f t="shared" si="6"/>
        <v>1439.26</v>
      </c>
      <c r="AB8" s="2"/>
      <c r="AC8" s="2">
        <v>344.21</v>
      </c>
      <c r="AD8" s="3">
        <v>157.02000000000001</v>
      </c>
      <c r="AE8" s="2">
        <f t="shared" si="7"/>
        <v>501.23</v>
      </c>
      <c r="AF8" s="2"/>
      <c r="AG8" s="2">
        <v>207.13</v>
      </c>
      <c r="AH8" s="4">
        <v>81.540000000000006</v>
      </c>
      <c r="AI8" s="6">
        <f t="shared" si="8"/>
        <v>288.67</v>
      </c>
      <c r="AJ8" s="6">
        <f t="shared" si="9"/>
        <v>4668.7299999999996</v>
      </c>
      <c r="AK8" s="7">
        <f t="shared" si="10"/>
        <v>18916.27</v>
      </c>
    </row>
    <row r="9" spans="1:37" ht="16.5" thickTop="1" thickBot="1" x14ac:dyDescent="0.3">
      <c r="A9" s="10" t="s">
        <v>61</v>
      </c>
      <c r="B9" s="2"/>
      <c r="C9" s="3">
        <v>22969.25</v>
      </c>
      <c r="D9" s="2">
        <f t="shared" si="0"/>
        <v>22969.25</v>
      </c>
      <c r="E9" s="2"/>
      <c r="F9" s="4">
        <v>459</v>
      </c>
      <c r="G9" s="5">
        <f t="shared" si="1"/>
        <v>459</v>
      </c>
      <c r="H9" s="2">
        <f t="shared" si="2"/>
        <v>22510.25</v>
      </c>
      <c r="I9" s="2"/>
      <c r="J9" s="2"/>
      <c r="K9" s="2">
        <v>300</v>
      </c>
      <c r="L9" s="3">
        <v>16</v>
      </c>
      <c r="M9" s="2">
        <f t="shared" si="3"/>
        <v>316</v>
      </c>
      <c r="N9" s="2"/>
      <c r="O9" s="3">
        <v>245</v>
      </c>
      <c r="P9" s="2">
        <f t="shared" si="4"/>
        <v>245</v>
      </c>
      <c r="Q9" s="2">
        <v>0</v>
      </c>
      <c r="R9" s="2"/>
      <c r="S9" s="2">
        <v>428.57</v>
      </c>
      <c r="T9" s="3">
        <v>0</v>
      </c>
      <c r="U9" s="2">
        <f t="shared" si="5"/>
        <v>428.57</v>
      </c>
      <c r="V9" s="2">
        <v>1450</v>
      </c>
      <c r="W9" s="2">
        <v>0</v>
      </c>
      <c r="X9" s="2"/>
      <c r="Y9" s="2">
        <v>850</v>
      </c>
      <c r="Z9" s="3">
        <v>0</v>
      </c>
      <c r="AA9" s="2">
        <f t="shared" si="6"/>
        <v>850</v>
      </c>
      <c r="AB9" s="2"/>
      <c r="AC9" s="2">
        <v>344.21</v>
      </c>
      <c r="AD9" s="3">
        <v>157.02000000000001</v>
      </c>
      <c r="AE9" s="2">
        <f t="shared" si="7"/>
        <v>501.23</v>
      </c>
      <c r="AF9" s="2"/>
      <c r="AG9" s="2">
        <v>308.39999999999998</v>
      </c>
      <c r="AH9" s="4">
        <v>0</v>
      </c>
      <c r="AI9" s="6">
        <f t="shared" si="8"/>
        <v>308.39999999999998</v>
      </c>
      <c r="AJ9" s="6">
        <f t="shared" si="9"/>
        <v>4099.2</v>
      </c>
      <c r="AK9" s="7">
        <f t="shared" si="10"/>
        <v>18411.05</v>
      </c>
    </row>
    <row r="10" spans="1:37" ht="16.5" thickTop="1" thickBot="1" x14ac:dyDescent="0.3">
      <c r="A10" s="10" t="s">
        <v>60</v>
      </c>
      <c r="B10" s="2"/>
      <c r="C10" s="3">
        <v>26700.65</v>
      </c>
      <c r="D10" s="2">
        <f t="shared" si="0"/>
        <v>26700.65</v>
      </c>
      <c r="E10" s="2"/>
      <c r="F10" s="4">
        <v>2856.6</v>
      </c>
      <c r="G10" s="5">
        <f t="shared" si="1"/>
        <v>2856.6</v>
      </c>
      <c r="H10" s="2">
        <f t="shared" si="2"/>
        <v>23844.05</v>
      </c>
      <c r="I10" s="2"/>
      <c r="J10" s="2"/>
      <c r="K10" s="2">
        <v>300</v>
      </c>
      <c r="L10" s="3">
        <v>16</v>
      </c>
      <c r="M10" s="2">
        <f t="shared" si="3"/>
        <v>316</v>
      </c>
      <c r="N10" s="2"/>
      <c r="O10" s="3">
        <v>245</v>
      </c>
      <c r="P10" s="2">
        <f t="shared" si="4"/>
        <v>245</v>
      </c>
      <c r="Q10" s="2">
        <v>0</v>
      </c>
      <c r="R10" s="2"/>
      <c r="S10" s="2">
        <v>428.57</v>
      </c>
      <c r="T10" s="3">
        <v>1130</v>
      </c>
      <c r="U10" s="2">
        <f t="shared" si="5"/>
        <v>1558.57</v>
      </c>
      <c r="V10" s="2">
        <v>1450</v>
      </c>
      <c r="W10" s="2">
        <v>0</v>
      </c>
      <c r="X10" s="2"/>
      <c r="Y10" s="2">
        <v>850</v>
      </c>
      <c r="Z10" s="3">
        <v>0</v>
      </c>
      <c r="AA10" s="2">
        <f t="shared" si="6"/>
        <v>850</v>
      </c>
      <c r="AB10" s="2"/>
      <c r="AC10" s="2">
        <v>344.21</v>
      </c>
      <c r="AD10" s="3">
        <v>157.02000000000001</v>
      </c>
      <c r="AE10" s="2">
        <f t="shared" si="7"/>
        <v>501.23</v>
      </c>
      <c r="AF10" s="2"/>
      <c r="AG10" s="2">
        <v>265.69</v>
      </c>
      <c r="AH10" s="4">
        <v>0</v>
      </c>
      <c r="AI10" s="6">
        <f t="shared" si="8"/>
        <v>265.69</v>
      </c>
      <c r="AJ10" s="6">
        <f t="shared" si="9"/>
        <v>5186.49</v>
      </c>
      <c r="AK10" s="7">
        <f t="shared" si="10"/>
        <v>18657.560000000001</v>
      </c>
    </row>
    <row r="11" spans="1:37" ht="16.5" thickTop="1" thickBot="1" x14ac:dyDescent="0.3">
      <c r="A11" s="10" t="s">
        <v>59</v>
      </c>
      <c r="B11" s="2"/>
      <c r="C11" s="3">
        <v>22391</v>
      </c>
      <c r="D11" s="2">
        <f t="shared" si="0"/>
        <v>22391</v>
      </c>
      <c r="E11" s="2"/>
      <c r="F11" s="4">
        <v>0</v>
      </c>
      <c r="G11" s="5">
        <f t="shared" si="1"/>
        <v>0</v>
      </c>
      <c r="H11" s="2">
        <f t="shared" si="2"/>
        <v>22391</v>
      </c>
      <c r="I11" s="2"/>
      <c r="J11" s="2"/>
      <c r="K11" s="2">
        <v>300</v>
      </c>
      <c r="L11" s="3">
        <v>16</v>
      </c>
      <c r="M11" s="2">
        <f t="shared" si="3"/>
        <v>316</v>
      </c>
      <c r="N11" s="2"/>
      <c r="O11" s="3">
        <v>245</v>
      </c>
      <c r="P11" s="2">
        <f t="shared" si="4"/>
        <v>245</v>
      </c>
      <c r="Q11" s="2">
        <v>0</v>
      </c>
      <c r="R11" s="2"/>
      <c r="S11" s="2">
        <v>428.57</v>
      </c>
      <c r="T11" s="3">
        <v>0</v>
      </c>
      <c r="U11" s="2">
        <f t="shared" si="5"/>
        <v>428.57</v>
      </c>
      <c r="V11" s="2">
        <v>1450</v>
      </c>
      <c r="W11" s="2">
        <v>0</v>
      </c>
      <c r="X11" s="2"/>
      <c r="Y11" s="2">
        <v>850</v>
      </c>
      <c r="Z11" s="3">
        <v>0</v>
      </c>
      <c r="AA11" s="2">
        <f t="shared" si="6"/>
        <v>850</v>
      </c>
      <c r="AB11" s="2"/>
      <c r="AC11" s="2">
        <v>344.21</v>
      </c>
      <c r="AD11" s="3">
        <v>157.02000000000001</v>
      </c>
      <c r="AE11" s="2">
        <f t="shared" si="7"/>
        <v>501.23</v>
      </c>
      <c r="AF11" s="2"/>
      <c r="AG11" s="2">
        <v>350.43</v>
      </c>
      <c r="AH11" s="4">
        <v>74.849999999999994</v>
      </c>
      <c r="AI11" s="6">
        <f t="shared" si="8"/>
        <v>425.28</v>
      </c>
      <c r="AJ11" s="6">
        <f t="shared" si="9"/>
        <v>4216.08</v>
      </c>
      <c r="AK11" s="7">
        <f t="shared" si="10"/>
        <v>18174.919999999998</v>
      </c>
    </row>
    <row r="12" spans="1:37" ht="16.5" thickTop="1" thickBot="1" x14ac:dyDescent="0.3">
      <c r="A12" s="10" t="s">
        <v>58</v>
      </c>
      <c r="B12" s="2"/>
      <c r="C12" s="3">
        <v>17456</v>
      </c>
      <c r="D12" s="2">
        <f t="shared" si="0"/>
        <v>17456</v>
      </c>
      <c r="E12" s="2"/>
      <c r="F12" s="4">
        <v>0</v>
      </c>
      <c r="G12" s="5">
        <f t="shared" si="1"/>
        <v>0</v>
      </c>
      <c r="H12" s="2">
        <f t="shared" si="2"/>
        <v>17456</v>
      </c>
      <c r="I12" s="2"/>
      <c r="J12" s="2"/>
      <c r="K12" s="2">
        <v>300</v>
      </c>
      <c r="L12" s="3">
        <v>16</v>
      </c>
      <c r="M12" s="2">
        <f t="shared" si="3"/>
        <v>316</v>
      </c>
      <c r="N12" s="2"/>
      <c r="O12" s="3">
        <v>245</v>
      </c>
      <c r="P12" s="2">
        <f t="shared" si="4"/>
        <v>245</v>
      </c>
      <c r="Q12" s="2">
        <v>0</v>
      </c>
      <c r="R12" s="2"/>
      <c r="S12" s="2">
        <v>428.57</v>
      </c>
      <c r="T12" s="3">
        <v>0</v>
      </c>
      <c r="U12" s="2">
        <f t="shared" si="5"/>
        <v>428.57</v>
      </c>
      <c r="V12" s="2">
        <v>1450</v>
      </c>
      <c r="W12" s="2">
        <v>0</v>
      </c>
      <c r="X12" s="2"/>
      <c r="Y12" s="2">
        <v>850</v>
      </c>
      <c r="Z12" s="3">
        <v>367.2</v>
      </c>
      <c r="AA12" s="2">
        <f t="shared" si="6"/>
        <v>1217.2</v>
      </c>
      <c r="AB12" s="2"/>
      <c r="AC12" s="2">
        <v>344.21</v>
      </c>
      <c r="AD12" s="3">
        <v>157.02000000000001</v>
      </c>
      <c r="AE12" s="2">
        <f t="shared" si="7"/>
        <v>501.23</v>
      </c>
      <c r="AF12" s="2"/>
      <c r="AG12" s="2">
        <v>224.51</v>
      </c>
      <c r="AH12" s="4">
        <v>0</v>
      </c>
      <c r="AI12" s="6">
        <f t="shared" si="8"/>
        <v>224.51</v>
      </c>
      <c r="AJ12" s="6">
        <f t="shared" si="9"/>
        <v>4382.51</v>
      </c>
      <c r="AK12" s="7">
        <f t="shared" si="10"/>
        <v>13073.49</v>
      </c>
    </row>
    <row r="13" spans="1:37" ht="16.5" thickTop="1" thickBot="1" x14ac:dyDescent="0.3">
      <c r="A13" s="10" t="s">
        <v>57</v>
      </c>
      <c r="B13" s="2"/>
      <c r="C13" s="3">
        <v>24828.68</v>
      </c>
      <c r="D13" s="2">
        <f t="shared" si="0"/>
        <v>24828.68</v>
      </c>
      <c r="E13" s="2"/>
      <c r="F13" s="4">
        <v>2910.6</v>
      </c>
      <c r="G13" s="5">
        <f t="shared" si="1"/>
        <v>2910.6</v>
      </c>
      <c r="H13" s="2">
        <f t="shared" si="2"/>
        <v>21918.080000000002</v>
      </c>
      <c r="I13" s="2"/>
      <c r="J13" s="2"/>
      <c r="K13" s="2">
        <v>0</v>
      </c>
      <c r="L13" s="3">
        <v>0</v>
      </c>
      <c r="M13" s="2">
        <f t="shared" si="3"/>
        <v>0</v>
      </c>
      <c r="N13" s="2"/>
      <c r="O13" s="3">
        <v>0</v>
      </c>
      <c r="P13" s="2">
        <f t="shared" si="4"/>
        <v>0</v>
      </c>
      <c r="Q13" s="2">
        <v>100</v>
      </c>
      <c r="R13" s="2"/>
      <c r="S13" s="2">
        <v>428.57</v>
      </c>
      <c r="T13" s="3">
        <v>0</v>
      </c>
      <c r="U13" s="2">
        <f t="shared" si="5"/>
        <v>428.57</v>
      </c>
      <c r="V13" s="2">
        <v>1450</v>
      </c>
      <c r="W13" s="2">
        <v>15</v>
      </c>
      <c r="X13" s="2"/>
      <c r="Y13" s="2">
        <v>850</v>
      </c>
      <c r="Z13" s="3">
        <v>0</v>
      </c>
      <c r="AA13" s="2">
        <f t="shared" si="6"/>
        <v>850</v>
      </c>
      <c r="AB13" s="2"/>
      <c r="AC13" s="2">
        <v>371.75</v>
      </c>
      <c r="AD13" s="3">
        <v>0</v>
      </c>
      <c r="AE13" s="2">
        <f t="shared" si="7"/>
        <v>371.75</v>
      </c>
      <c r="AF13" s="2"/>
      <c r="AG13" s="2">
        <v>94.61</v>
      </c>
      <c r="AH13" s="4">
        <v>0</v>
      </c>
      <c r="AI13" s="6">
        <f t="shared" si="8"/>
        <v>94.61</v>
      </c>
      <c r="AJ13" s="6">
        <f t="shared" si="9"/>
        <v>3309.93</v>
      </c>
      <c r="AK13" s="7">
        <f t="shared" si="10"/>
        <v>18608.150000000001</v>
      </c>
    </row>
    <row r="14" spans="1:37" ht="15.75" thickTop="1" x14ac:dyDescent="0.25"/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4"/>
  <sheetViews>
    <sheetView topLeftCell="AF1" workbookViewId="0">
      <selection activeCell="A12" sqref="A12:AK13"/>
    </sheetView>
  </sheetViews>
  <sheetFormatPr defaultRowHeight="15" x14ac:dyDescent="0.25"/>
  <cols>
    <col min="1" max="1" width="13.140625" customWidth="1"/>
    <col min="2" max="2" width="17.85546875" customWidth="1"/>
    <col min="3" max="3" width="15.7109375" customWidth="1"/>
    <col min="4" max="4" width="22.85546875" customWidth="1"/>
    <col min="5" max="5" width="26.140625" customWidth="1"/>
    <col min="6" max="6" width="29.140625" customWidth="1"/>
    <col min="7" max="7" width="21.140625" customWidth="1"/>
    <col min="8" max="8" width="21.85546875" customWidth="1"/>
    <col min="9" max="9" width="16.5703125" customWidth="1"/>
    <col min="10" max="10" width="18.140625" customWidth="1"/>
    <col min="11" max="11" width="18.28515625" customWidth="1"/>
    <col min="12" max="12" width="25.28515625" customWidth="1"/>
    <col min="13" max="13" width="25.140625" customWidth="1"/>
    <col min="14" max="14" width="17.85546875" customWidth="1"/>
    <col min="15" max="15" width="27.5703125" customWidth="1"/>
    <col min="16" max="16" width="24.85546875" customWidth="1"/>
    <col min="17" max="17" width="26.42578125" customWidth="1"/>
    <col min="18" max="18" width="25" customWidth="1"/>
    <col min="19" max="19" width="21.140625" customWidth="1"/>
    <col min="20" max="20" width="15.7109375" customWidth="1"/>
    <col min="21" max="21" width="32.140625" customWidth="1"/>
    <col min="22" max="22" width="15.28515625" customWidth="1"/>
    <col min="23" max="23" width="25" customWidth="1"/>
    <col min="24" max="24" width="16.7109375" customWidth="1"/>
    <col min="25" max="25" width="20.42578125" customWidth="1"/>
    <col min="26" max="26" width="16.5703125" customWidth="1"/>
    <col min="27" max="27" width="23.85546875" customWidth="1"/>
    <col min="28" max="28" width="16.28515625" customWidth="1"/>
    <col min="29" max="29" width="20" customWidth="1"/>
    <col min="30" max="30" width="16.85546875" customWidth="1"/>
    <col min="31" max="31" width="23.42578125" customWidth="1"/>
    <col min="32" max="32" width="16.7109375" customWidth="1"/>
    <col min="33" max="33" width="15" customWidth="1"/>
    <col min="34" max="34" width="34.28515625" customWidth="1"/>
    <col min="35" max="35" width="23.85546875" customWidth="1"/>
    <col min="36" max="36" width="23.7109375" customWidth="1"/>
    <col min="37" max="37" width="21.7109375" customWidth="1"/>
    <col min="38" max="53" width="20.140625" customWidth="1"/>
    <col min="54" max="60" width="20.140625" bestFit="1" customWidth="1"/>
    <col min="61" max="61" width="24.28515625" bestFit="1" customWidth="1"/>
    <col min="62" max="62" width="23.28515625" bestFit="1" customWidth="1"/>
    <col min="63" max="63" width="22.7109375" customWidth="1"/>
    <col min="64" max="64" width="25.140625" bestFit="1" customWidth="1"/>
    <col min="65" max="65" width="23.140625" bestFit="1" customWidth="1"/>
  </cols>
  <sheetData>
    <row r="3" spans="1:37" x14ac:dyDescent="0.25">
      <c r="A3" s="18" t="s">
        <v>49</v>
      </c>
      <c r="B3" t="s">
        <v>106</v>
      </c>
      <c r="C3" t="s">
        <v>107</v>
      </c>
      <c r="D3" t="s">
        <v>71</v>
      </c>
      <c r="E3" t="s">
        <v>77</v>
      </c>
      <c r="F3" t="s">
        <v>108</v>
      </c>
      <c r="G3" t="s">
        <v>72</v>
      </c>
      <c r="H3" t="s">
        <v>73</v>
      </c>
      <c r="I3" t="s">
        <v>79</v>
      </c>
      <c r="J3" t="s">
        <v>80</v>
      </c>
      <c r="K3" t="s">
        <v>109</v>
      </c>
      <c r="L3" t="s">
        <v>110</v>
      </c>
      <c r="M3" t="s">
        <v>111</v>
      </c>
      <c r="N3" t="s">
        <v>84</v>
      </c>
      <c r="O3" t="s">
        <v>112</v>
      </c>
      <c r="P3" t="s">
        <v>113</v>
      </c>
      <c r="Q3" t="s">
        <v>114</v>
      </c>
      <c r="R3" t="s">
        <v>88</v>
      </c>
      <c r="S3" t="s">
        <v>115</v>
      </c>
      <c r="T3" t="s">
        <v>116</v>
      </c>
      <c r="U3" t="s">
        <v>117</v>
      </c>
      <c r="V3" t="s">
        <v>118</v>
      </c>
      <c r="W3" t="s">
        <v>119</v>
      </c>
      <c r="X3" t="s">
        <v>94</v>
      </c>
      <c r="Y3" t="s">
        <v>120</v>
      </c>
      <c r="Z3" t="s">
        <v>121</v>
      </c>
      <c r="AA3" t="s">
        <v>122</v>
      </c>
      <c r="AB3" t="s">
        <v>98</v>
      </c>
      <c r="AC3" t="s">
        <v>123</v>
      </c>
      <c r="AD3" t="s">
        <v>124</v>
      </c>
      <c r="AE3" t="s">
        <v>125</v>
      </c>
      <c r="AF3" t="s">
        <v>102</v>
      </c>
      <c r="AG3" t="s">
        <v>126</v>
      </c>
      <c r="AH3" t="s">
        <v>127</v>
      </c>
      <c r="AI3" t="s">
        <v>128</v>
      </c>
      <c r="AJ3" t="s">
        <v>74</v>
      </c>
      <c r="AK3" t="s">
        <v>75</v>
      </c>
    </row>
    <row r="4" spans="1:37" x14ac:dyDescent="0.25">
      <c r="A4" s="19" t="s">
        <v>68</v>
      </c>
      <c r="B4" s="20"/>
      <c r="C4" s="20">
        <v>24828.68</v>
      </c>
      <c r="D4" s="20">
        <v>24828.68</v>
      </c>
      <c r="E4" s="20"/>
      <c r="F4" s="20">
        <v>2910.6</v>
      </c>
      <c r="G4" s="20">
        <v>2910.6</v>
      </c>
      <c r="H4" s="20">
        <v>21918.080000000002</v>
      </c>
      <c r="I4" s="20"/>
      <c r="J4" s="20"/>
      <c r="K4" s="20">
        <v>0</v>
      </c>
      <c r="L4" s="20">
        <v>0</v>
      </c>
      <c r="M4" s="20">
        <v>0</v>
      </c>
      <c r="N4" s="20"/>
      <c r="O4" s="20">
        <v>0</v>
      </c>
      <c r="P4" s="20">
        <v>0</v>
      </c>
      <c r="Q4" s="20">
        <v>100</v>
      </c>
      <c r="R4" s="20"/>
      <c r="S4" s="20">
        <v>428.57</v>
      </c>
      <c r="T4" s="20">
        <v>0</v>
      </c>
      <c r="U4" s="20">
        <v>428.57</v>
      </c>
      <c r="V4" s="20">
        <v>1450</v>
      </c>
      <c r="W4" s="20">
        <v>15</v>
      </c>
      <c r="X4" s="20"/>
      <c r="Y4" s="20">
        <v>850</v>
      </c>
      <c r="Z4" s="20">
        <v>0</v>
      </c>
      <c r="AA4" s="20">
        <v>850</v>
      </c>
      <c r="AB4" s="20"/>
      <c r="AC4" s="20">
        <v>371.75</v>
      </c>
      <c r="AD4" s="20">
        <v>0</v>
      </c>
      <c r="AE4" s="20">
        <v>371.75</v>
      </c>
      <c r="AF4" s="20"/>
      <c r="AG4" s="20">
        <v>94.61</v>
      </c>
      <c r="AH4" s="20">
        <v>0</v>
      </c>
      <c r="AI4" s="20">
        <v>94.61</v>
      </c>
      <c r="AJ4" s="20">
        <v>3309.93</v>
      </c>
      <c r="AK4" s="20">
        <v>18608.150000000001</v>
      </c>
    </row>
    <row r="5" spans="1:37" x14ac:dyDescent="0.25">
      <c r="A5" s="19" t="s">
        <v>67</v>
      </c>
      <c r="B5" s="20"/>
      <c r="C5" s="20">
        <v>17456</v>
      </c>
      <c r="D5" s="20">
        <v>17456</v>
      </c>
      <c r="E5" s="20"/>
      <c r="F5" s="20">
        <v>0</v>
      </c>
      <c r="G5" s="20">
        <v>0</v>
      </c>
      <c r="H5" s="20">
        <v>17456</v>
      </c>
      <c r="I5" s="20"/>
      <c r="J5" s="20"/>
      <c r="K5" s="20">
        <v>300</v>
      </c>
      <c r="L5" s="20">
        <v>16</v>
      </c>
      <c r="M5" s="20">
        <v>316</v>
      </c>
      <c r="N5" s="20"/>
      <c r="O5" s="20">
        <v>245</v>
      </c>
      <c r="P5" s="20">
        <v>245</v>
      </c>
      <c r="Q5" s="20">
        <v>0</v>
      </c>
      <c r="R5" s="20"/>
      <c r="S5" s="20">
        <v>428.57</v>
      </c>
      <c r="T5" s="20">
        <v>0</v>
      </c>
      <c r="U5" s="20">
        <v>428.57</v>
      </c>
      <c r="V5" s="20">
        <v>1450</v>
      </c>
      <c r="W5" s="20">
        <v>0</v>
      </c>
      <c r="X5" s="20"/>
      <c r="Y5" s="20">
        <v>850</v>
      </c>
      <c r="Z5" s="20">
        <v>367.2</v>
      </c>
      <c r="AA5" s="20">
        <v>1217.2</v>
      </c>
      <c r="AB5" s="20"/>
      <c r="AC5" s="20">
        <v>344.21</v>
      </c>
      <c r="AD5" s="20">
        <v>157.02000000000001</v>
      </c>
      <c r="AE5" s="20">
        <v>501.23</v>
      </c>
      <c r="AF5" s="20"/>
      <c r="AG5" s="20">
        <v>224.51</v>
      </c>
      <c r="AH5" s="20">
        <v>0</v>
      </c>
      <c r="AI5" s="20">
        <v>224.51</v>
      </c>
      <c r="AJ5" s="20">
        <v>4382.51</v>
      </c>
      <c r="AK5" s="20">
        <v>13073.49</v>
      </c>
    </row>
    <row r="6" spans="1:37" x14ac:dyDescent="0.25">
      <c r="A6" s="19" t="s">
        <v>66</v>
      </c>
      <c r="B6" s="20"/>
      <c r="C6" s="20">
        <v>22391</v>
      </c>
      <c r="D6" s="20">
        <v>22391</v>
      </c>
      <c r="E6" s="20"/>
      <c r="F6" s="20">
        <v>0</v>
      </c>
      <c r="G6" s="20">
        <v>0</v>
      </c>
      <c r="H6" s="20">
        <v>22391</v>
      </c>
      <c r="I6" s="20"/>
      <c r="J6" s="20"/>
      <c r="K6" s="20">
        <v>300</v>
      </c>
      <c r="L6" s="20">
        <v>16</v>
      </c>
      <c r="M6" s="20">
        <v>316</v>
      </c>
      <c r="N6" s="20"/>
      <c r="O6" s="20">
        <v>245</v>
      </c>
      <c r="P6" s="20">
        <v>245</v>
      </c>
      <c r="Q6" s="20">
        <v>0</v>
      </c>
      <c r="R6" s="20"/>
      <c r="S6" s="20">
        <v>428.57</v>
      </c>
      <c r="T6" s="20">
        <v>0</v>
      </c>
      <c r="U6" s="20">
        <v>428.57</v>
      </c>
      <c r="V6" s="20">
        <v>1450</v>
      </c>
      <c r="W6" s="20">
        <v>0</v>
      </c>
      <c r="X6" s="20"/>
      <c r="Y6" s="20">
        <v>850</v>
      </c>
      <c r="Z6" s="20">
        <v>0</v>
      </c>
      <c r="AA6" s="20">
        <v>850</v>
      </c>
      <c r="AB6" s="20"/>
      <c r="AC6" s="20">
        <v>344.21</v>
      </c>
      <c r="AD6" s="20">
        <v>157.02000000000001</v>
      </c>
      <c r="AE6" s="20">
        <v>501.23</v>
      </c>
      <c r="AF6" s="20"/>
      <c r="AG6" s="20">
        <v>350.43</v>
      </c>
      <c r="AH6" s="20">
        <v>74.849999999999994</v>
      </c>
      <c r="AI6" s="20">
        <v>425.28</v>
      </c>
      <c r="AJ6" s="20">
        <v>4216.08</v>
      </c>
      <c r="AK6" s="20">
        <v>18174.919999999998</v>
      </c>
    </row>
    <row r="7" spans="1:37" x14ac:dyDescent="0.25">
      <c r="A7" s="19" t="s">
        <v>65</v>
      </c>
      <c r="B7" s="20"/>
      <c r="C7" s="20">
        <v>26700.65</v>
      </c>
      <c r="D7" s="20">
        <v>26700.65</v>
      </c>
      <c r="E7" s="20"/>
      <c r="F7" s="20">
        <v>2856.6</v>
      </c>
      <c r="G7" s="20">
        <v>2856.6</v>
      </c>
      <c r="H7" s="20">
        <v>23844.05</v>
      </c>
      <c r="I7" s="20"/>
      <c r="J7" s="20"/>
      <c r="K7" s="20">
        <v>300</v>
      </c>
      <c r="L7" s="20">
        <v>16</v>
      </c>
      <c r="M7" s="20">
        <v>316</v>
      </c>
      <c r="N7" s="20"/>
      <c r="O7" s="20">
        <v>245</v>
      </c>
      <c r="P7" s="20">
        <v>245</v>
      </c>
      <c r="Q7" s="20">
        <v>0</v>
      </c>
      <c r="R7" s="20"/>
      <c r="S7" s="20">
        <v>428.57</v>
      </c>
      <c r="T7" s="20">
        <v>1130</v>
      </c>
      <c r="U7" s="20">
        <v>1558.57</v>
      </c>
      <c r="V7" s="20">
        <v>1450</v>
      </c>
      <c r="W7" s="20">
        <v>0</v>
      </c>
      <c r="X7" s="20"/>
      <c r="Y7" s="20">
        <v>850</v>
      </c>
      <c r="Z7" s="20">
        <v>0</v>
      </c>
      <c r="AA7" s="20">
        <v>850</v>
      </c>
      <c r="AB7" s="20"/>
      <c r="AC7" s="20">
        <v>344.21</v>
      </c>
      <c r="AD7" s="20">
        <v>157.02000000000001</v>
      </c>
      <c r="AE7" s="20">
        <v>501.23</v>
      </c>
      <c r="AF7" s="20"/>
      <c r="AG7" s="20">
        <v>265.69</v>
      </c>
      <c r="AH7" s="20">
        <v>0</v>
      </c>
      <c r="AI7" s="20">
        <v>265.69</v>
      </c>
      <c r="AJ7" s="20">
        <v>5186.49</v>
      </c>
      <c r="AK7" s="20">
        <v>18657.560000000001</v>
      </c>
    </row>
    <row r="8" spans="1:37" x14ac:dyDescent="0.25">
      <c r="A8" s="19" t="s">
        <v>50</v>
      </c>
      <c r="B8" s="20"/>
      <c r="C8" s="20">
        <v>22844.0825</v>
      </c>
      <c r="D8" s="20">
        <v>22844.0825</v>
      </c>
      <c r="E8" s="20"/>
      <c r="F8" s="20">
        <v>1441.8</v>
      </c>
      <c r="G8" s="20">
        <v>1441.8</v>
      </c>
      <c r="H8" s="20">
        <v>21402.282500000001</v>
      </c>
      <c r="I8" s="20"/>
      <c r="J8" s="20"/>
      <c r="K8" s="20">
        <v>225</v>
      </c>
      <c r="L8" s="20">
        <v>12</v>
      </c>
      <c r="M8" s="20">
        <v>237</v>
      </c>
      <c r="N8" s="20"/>
      <c r="O8" s="20">
        <v>183.75</v>
      </c>
      <c r="P8" s="20">
        <v>183.75</v>
      </c>
      <c r="Q8" s="20">
        <v>25</v>
      </c>
      <c r="R8" s="20"/>
      <c r="S8" s="20">
        <v>428.57</v>
      </c>
      <c r="T8" s="20">
        <v>282.5</v>
      </c>
      <c r="U8" s="20">
        <v>711.06999999999994</v>
      </c>
      <c r="V8" s="20">
        <v>1450</v>
      </c>
      <c r="W8" s="20">
        <v>3.75</v>
      </c>
      <c r="X8" s="20"/>
      <c r="Y8" s="20">
        <v>850</v>
      </c>
      <c r="Z8" s="20">
        <v>91.8</v>
      </c>
      <c r="AA8" s="20">
        <v>941.8</v>
      </c>
      <c r="AB8" s="20"/>
      <c r="AC8" s="20">
        <v>351.09500000000003</v>
      </c>
      <c r="AD8" s="20">
        <v>117.76500000000001</v>
      </c>
      <c r="AE8" s="20">
        <v>468.86</v>
      </c>
      <c r="AF8" s="20"/>
      <c r="AG8" s="20">
        <v>233.81</v>
      </c>
      <c r="AH8" s="20">
        <v>18.712499999999999</v>
      </c>
      <c r="AI8" s="20">
        <v>252.52249999999998</v>
      </c>
      <c r="AJ8" s="20">
        <v>4273.7525000000005</v>
      </c>
      <c r="AK8" s="20">
        <v>17128.53</v>
      </c>
    </row>
    <row r="12" spans="1:37" x14ac:dyDescent="0.25">
      <c r="A12" s="18" t="s">
        <v>49</v>
      </c>
      <c r="B12" t="s">
        <v>70</v>
      </c>
      <c r="C12" t="s">
        <v>51</v>
      </c>
      <c r="D12" t="s">
        <v>52</v>
      </c>
      <c r="E12" t="s">
        <v>77</v>
      </c>
      <c r="F12" t="s">
        <v>78</v>
      </c>
      <c r="G12" t="s">
        <v>53</v>
      </c>
      <c r="H12" t="s">
        <v>54</v>
      </c>
      <c r="I12" t="s">
        <v>79</v>
      </c>
      <c r="J12" t="s">
        <v>80</v>
      </c>
      <c r="K12" t="s">
        <v>81</v>
      </c>
      <c r="L12" t="s">
        <v>82</v>
      </c>
      <c r="M12" t="s">
        <v>83</v>
      </c>
      <c r="N12" t="s">
        <v>84</v>
      </c>
      <c r="O12" t="s">
        <v>85</v>
      </c>
      <c r="P12" t="s">
        <v>86</v>
      </c>
      <c r="Q12" t="s">
        <v>87</v>
      </c>
      <c r="R12" t="s">
        <v>88</v>
      </c>
      <c r="S12" t="s">
        <v>89</v>
      </c>
      <c r="T12" t="s">
        <v>90</v>
      </c>
      <c r="U12" t="s">
        <v>91</v>
      </c>
      <c r="V12" t="s">
        <v>92</v>
      </c>
      <c r="W12" t="s">
        <v>93</v>
      </c>
      <c r="X12" t="s">
        <v>94</v>
      </c>
      <c r="Y12" t="s">
        <v>95</v>
      </c>
      <c r="Z12" t="s">
        <v>96</v>
      </c>
      <c r="AA12" t="s">
        <v>97</v>
      </c>
      <c r="AB12" t="s">
        <v>98</v>
      </c>
      <c r="AC12" t="s">
        <v>99</v>
      </c>
      <c r="AD12" t="s">
        <v>100</v>
      </c>
      <c r="AE12" t="s">
        <v>101</v>
      </c>
      <c r="AF12" t="s">
        <v>102</v>
      </c>
      <c r="AG12" t="s">
        <v>103</v>
      </c>
      <c r="AH12" t="s">
        <v>104</v>
      </c>
      <c r="AI12" t="s">
        <v>105</v>
      </c>
      <c r="AJ12" t="s">
        <v>55</v>
      </c>
      <c r="AK12" t="s">
        <v>56</v>
      </c>
    </row>
    <row r="13" spans="1:37" x14ac:dyDescent="0.25">
      <c r="A13" s="19" t="s">
        <v>63</v>
      </c>
      <c r="B13" s="20"/>
      <c r="C13" s="20">
        <v>23585</v>
      </c>
      <c r="D13" s="20">
        <v>23585</v>
      </c>
      <c r="E13" s="20"/>
      <c r="F13" s="20">
        <v>0</v>
      </c>
      <c r="G13" s="20">
        <v>0</v>
      </c>
      <c r="H13" s="20">
        <v>23585</v>
      </c>
      <c r="I13" s="20"/>
      <c r="J13" s="20"/>
      <c r="K13" s="20">
        <v>300</v>
      </c>
      <c r="L13" s="20">
        <v>16</v>
      </c>
      <c r="M13" s="20">
        <v>316</v>
      </c>
      <c r="N13" s="20"/>
      <c r="O13" s="20">
        <v>245</v>
      </c>
      <c r="P13" s="20">
        <v>245</v>
      </c>
      <c r="Q13" s="20">
        <v>0</v>
      </c>
      <c r="R13" s="20"/>
      <c r="S13" s="20">
        <v>428.57</v>
      </c>
      <c r="T13" s="20">
        <v>0</v>
      </c>
      <c r="U13" s="20">
        <v>428.57</v>
      </c>
      <c r="V13" s="20">
        <v>1450</v>
      </c>
      <c r="W13" s="20">
        <v>0</v>
      </c>
      <c r="X13" s="20"/>
      <c r="Y13" s="20">
        <v>850</v>
      </c>
      <c r="Z13" s="20">
        <v>589.26</v>
      </c>
      <c r="AA13" s="20">
        <v>1439.26</v>
      </c>
      <c r="AB13" s="20"/>
      <c r="AC13" s="20">
        <v>344.21</v>
      </c>
      <c r="AD13" s="20">
        <v>157.02000000000001</v>
      </c>
      <c r="AE13" s="20">
        <v>501.23</v>
      </c>
      <c r="AF13" s="20"/>
      <c r="AG13" s="20">
        <v>207.13</v>
      </c>
      <c r="AH13" s="20">
        <v>81.540000000000006</v>
      </c>
      <c r="AI13" s="20">
        <v>288.67</v>
      </c>
      <c r="AJ13" s="20">
        <v>4668.7299999999996</v>
      </c>
      <c r="AK13" s="20">
        <v>18916.27</v>
      </c>
    </row>
    <row r="14" spans="1:37" x14ac:dyDescent="0.25">
      <c r="A14" s="19" t="s">
        <v>50</v>
      </c>
      <c r="B14" s="20"/>
      <c r="C14" s="20">
        <v>23585</v>
      </c>
      <c r="D14" s="20">
        <v>23585</v>
      </c>
      <c r="E14" s="20"/>
      <c r="F14" s="20">
        <v>0</v>
      </c>
      <c r="G14" s="20">
        <v>0</v>
      </c>
      <c r="H14" s="20">
        <v>23585</v>
      </c>
      <c r="I14" s="20"/>
      <c r="J14" s="20"/>
      <c r="K14" s="20">
        <v>300</v>
      </c>
      <c r="L14" s="20">
        <v>16</v>
      </c>
      <c r="M14" s="20">
        <v>316</v>
      </c>
      <c r="N14" s="20"/>
      <c r="O14" s="20">
        <v>245</v>
      </c>
      <c r="P14" s="20">
        <v>245</v>
      </c>
      <c r="Q14" s="20">
        <v>0</v>
      </c>
      <c r="R14" s="20"/>
      <c r="S14" s="20">
        <v>428.57</v>
      </c>
      <c r="T14" s="20">
        <v>0</v>
      </c>
      <c r="U14" s="20">
        <v>428.57</v>
      </c>
      <c r="V14" s="20">
        <v>1450</v>
      </c>
      <c r="W14" s="20">
        <v>0</v>
      </c>
      <c r="X14" s="20"/>
      <c r="Y14" s="20">
        <v>850</v>
      </c>
      <c r="Z14" s="20">
        <v>589.26</v>
      </c>
      <c r="AA14" s="20">
        <v>1439.26</v>
      </c>
      <c r="AB14" s="20"/>
      <c r="AC14" s="20">
        <v>344.21</v>
      </c>
      <c r="AD14" s="20">
        <v>157.02000000000001</v>
      </c>
      <c r="AE14" s="20">
        <v>501.23</v>
      </c>
      <c r="AF14" s="20"/>
      <c r="AG14" s="20">
        <v>207.13</v>
      </c>
      <c r="AH14" s="20">
        <v>81.540000000000006</v>
      </c>
      <c r="AI14" s="20">
        <v>288.67</v>
      </c>
      <c r="AJ14" s="20">
        <v>4668.7299999999996</v>
      </c>
      <c r="AK14" s="20">
        <v>18916.27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F5" sqref="F5"/>
    </sheetView>
  </sheetViews>
  <sheetFormatPr defaultRowHeight="15" x14ac:dyDescent="0.25"/>
  <cols>
    <col min="1" max="1" width="20.140625" bestFit="1" customWidth="1"/>
    <col min="2" max="2" width="3.5703125" customWidth="1"/>
    <col min="3" max="3" width="3.42578125" customWidth="1"/>
    <col min="4" max="4" width="3.140625" customWidth="1"/>
    <col min="5" max="6" width="22.7109375" customWidth="1"/>
    <col min="7" max="7" width="11.140625" bestFit="1" customWidth="1"/>
    <col min="8" max="11" width="10.5703125" bestFit="1" customWidth="1"/>
  </cols>
  <sheetData>
    <row r="1" spans="1:11" x14ac:dyDescent="0.25">
      <c r="A1" s="9"/>
      <c r="B1" s="9"/>
      <c r="C1" s="9"/>
      <c r="D1" s="9"/>
      <c r="E1" s="9"/>
      <c r="F1" s="19" t="s">
        <v>63</v>
      </c>
      <c r="G1" s="19" t="s">
        <v>76</v>
      </c>
      <c r="H1" s="19" t="s">
        <v>68</v>
      </c>
      <c r="I1" s="19" t="s">
        <v>67</v>
      </c>
      <c r="J1" s="19" t="s">
        <v>66</v>
      </c>
      <c r="K1" s="19" t="s">
        <v>65</v>
      </c>
    </row>
    <row r="2" spans="1:11" x14ac:dyDescent="0.25">
      <c r="A2" s="1"/>
      <c r="B2" s="1"/>
      <c r="C2" s="1" t="s">
        <v>12</v>
      </c>
      <c r="D2" s="1"/>
      <c r="E2" s="1"/>
      <c r="F2" s="20"/>
      <c r="G2" s="20"/>
      <c r="H2" s="20"/>
      <c r="I2" s="20"/>
      <c r="J2" s="20"/>
      <c r="K2" s="20"/>
    </row>
    <row r="3" spans="1:11" x14ac:dyDescent="0.25">
      <c r="A3" s="1"/>
      <c r="B3" s="1"/>
      <c r="C3" s="1"/>
      <c r="D3" s="1" t="s">
        <v>13</v>
      </c>
      <c r="E3" s="1"/>
      <c r="F3" s="20">
        <v>23585</v>
      </c>
      <c r="G3" s="20">
        <v>22844.0825</v>
      </c>
      <c r="H3" s="20">
        <v>24828.68</v>
      </c>
      <c r="I3" s="20">
        <v>17456</v>
      </c>
      <c r="J3" s="20">
        <v>22391</v>
      </c>
      <c r="K3" s="20">
        <v>26700.65</v>
      </c>
    </row>
    <row r="4" spans="1:11" x14ac:dyDescent="0.25">
      <c r="A4" s="1"/>
      <c r="B4" s="1"/>
      <c r="C4" s="1" t="s">
        <v>14</v>
      </c>
      <c r="D4" s="1"/>
      <c r="E4" s="1"/>
      <c r="F4" s="20">
        <v>23585</v>
      </c>
      <c r="G4" s="20">
        <v>22844.0825</v>
      </c>
      <c r="H4" s="20">
        <v>24828.68</v>
      </c>
      <c r="I4" s="20">
        <v>17456</v>
      </c>
      <c r="J4" s="20">
        <v>22391</v>
      </c>
      <c r="K4" s="20">
        <v>26700.65</v>
      </c>
    </row>
    <row r="5" spans="1:11" x14ac:dyDescent="0.25">
      <c r="A5" s="1"/>
      <c r="B5" s="1"/>
      <c r="C5" s="1" t="s">
        <v>15</v>
      </c>
      <c r="D5" s="1"/>
      <c r="E5" s="1"/>
      <c r="F5" s="20"/>
      <c r="G5" s="20"/>
      <c r="H5" s="20"/>
      <c r="I5" s="20"/>
      <c r="J5" s="20"/>
      <c r="K5" s="20"/>
    </row>
    <row r="6" spans="1:11" x14ac:dyDescent="0.25">
      <c r="A6" s="1"/>
      <c r="B6" s="1"/>
      <c r="C6" s="1"/>
      <c r="D6" s="1" t="s">
        <v>15</v>
      </c>
      <c r="E6" s="1"/>
      <c r="F6" s="20">
        <v>0</v>
      </c>
      <c r="G6" s="20">
        <v>1441.8</v>
      </c>
      <c r="H6" s="20">
        <v>2910.6</v>
      </c>
      <c r="I6" s="20">
        <v>0</v>
      </c>
      <c r="J6" s="20">
        <v>0</v>
      </c>
      <c r="K6" s="20">
        <v>2856.6</v>
      </c>
    </row>
    <row r="7" spans="1:11" x14ac:dyDescent="0.25">
      <c r="A7" s="1"/>
      <c r="B7" s="1"/>
      <c r="C7" s="1" t="s">
        <v>16</v>
      </c>
      <c r="D7" s="1"/>
      <c r="E7" s="1"/>
      <c r="F7" s="20">
        <v>0</v>
      </c>
      <c r="G7" s="20">
        <v>1441.8</v>
      </c>
      <c r="H7" s="20">
        <v>2910.6</v>
      </c>
      <c r="I7" s="20">
        <v>0</v>
      </c>
      <c r="J7" s="20">
        <v>0</v>
      </c>
      <c r="K7" s="20">
        <v>2856.6</v>
      </c>
    </row>
    <row r="8" spans="1:11" x14ac:dyDescent="0.25">
      <c r="A8" s="1"/>
      <c r="B8" s="1" t="s">
        <v>17</v>
      </c>
      <c r="C8" s="1"/>
      <c r="D8" s="1"/>
      <c r="E8" s="1"/>
      <c r="F8" s="20">
        <v>23585</v>
      </c>
      <c r="G8" s="20">
        <v>21402.282500000001</v>
      </c>
      <c r="H8" s="20">
        <v>21918.080000000002</v>
      </c>
      <c r="I8" s="20">
        <v>17456</v>
      </c>
      <c r="J8" s="20">
        <v>22391</v>
      </c>
      <c r="K8" s="20">
        <v>23844.05</v>
      </c>
    </row>
    <row r="9" spans="1:11" x14ac:dyDescent="0.25">
      <c r="A9" s="1"/>
      <c r="B9" s="1"/>
      <c r="C9" s="1" t="s">
        <v>18</v>
      </c>
      <c r="D9" s="1"/>
      <c r="E9" s="1"/>
      <c r="F9" s="20"/>
      <c r="G9" s="20"/>
      <c r="H9" s="20"/>
      <c r="I9" s="20"/>
      <c r="J9" s="20"/>
      <c r="K9" s="20"/>
    </row>
    <row r="10" spans="1:11" x14ac:dyDescent="0.25">
      <c r="A10" s="1"/>
      <c r="B10" s="1"/>
      <c r="C10" s="1"/>
      <c r="D10" s="1" t="s">
        <v>19</v>
      </c>
      <c r="E10" s="1"/>
      <c r="F10" s="20"/>
      <c r="G10" s="20"/>
      <c r="H10" s="20"/>
      <c r="I10" s="20"/>
      <c r="J10" s="20"/>
      <c r="K10" s="20"/>
    </row>
    <row r="11" spans="1:11" x14ac:dyDescent="0.25">
      <c r="A11" s="1"/>
      <c r="B11" s="1"/>
      <c r="C11" s="1"/>
      <c r="D11" s="1"/>
      <c r="E11" s="1" t="s">
        <v>20</v>
      </c>
      <c r="F11" s="20">
        <v>300</v>
      </c>
      <c r="G11" s="20">
        <v>225</v>
      </c>
      <c r="H11" s="20">
        <v>0</v>
      </c>
      <c r="I11" s="20">
        <v>300</v>
      </c>
      <c r="J11" s="20">
        <v>300</v>
      </c>
      <c r="K11" s="20">
        <v>300</v>
      </c>
    </row>
    <row r="12" spans="1:11" x14ac:dyDescent="0.25">
      <c r="A12" s="1"/>
      <c r="B12" s="1"/>
      <c r="C12" s="1"/>
      <c r="D12" s="1"/>
      <c r="E12" s="1" t="s">
        <v>21</v>
      </c>
      <c r="F12" s="20">
        <v>16</v>
      </c>
      <c r="G12" s="20">
        <v>12</v>
      </c>
      <c r="H12" s="20">
        <v>0</v>
      </c>
      <c r="I12" s="20">
        <v>16</v>
      </c>
      <c r="J12" s="20">
        <v>16</v>
      </c>
      <c r="K12" s="20">
        <v>16</v>
      </c>
    </row>
    <row r="13" spans="1:11" x14ac:dyDescent="0.25">
      <c r="A13" s="1"/>
      <c r="B13" s="1"/>
      <c r="C13" s="1"/>
      <c r="D13" s="1" t="s">
        <v>22</v>
      </c>
      <c r="E13" s="1"/>
      <c r="F13" s="20">
        <v>316</v>
      </c>
      <c r="G13" s="20">
        <v>237</v>
      </c>
      <c r="H13" s="20">
        <v>0</v>
      </c>
      <c r="I13" s="20">
        <v>316</v>
      </c>
      <c r="J13" s="20">
        <v>316</v>
      </c>
      <c r="K13" s="20">
        <v>316</v>
      </c>
    </row>
    <row r="14" spans="1:11" x14ac:dyDescent="0.25">
      <c r="A14" s="1"/>
      <c r="B14" s="1"/>
      <c r="C14" s="1"/>
      <c r="D14" s="1" t="s">
        <v>23</v>
      </c>
      <c r="E14" s="1"/>
      <c r="F14" s="20"/>
      <c r="G14" s="20"/>
      <c r="H14" s="20"/>
      <c r="I14" s="20"/>
      <c r="J14" s="20"/>
      <c r="K14" s="20"/>
    </row>
    <row r="15" spans="1:11" x14ac:dyDescent="0.25">
      <c r="A15" s="1"/>
      <c r="B15" s="1"/>
      <c r="C15" s="1"/>
      <c r="D15" s="1"/>
      <c r="E15" s="1" t="s">
        <v>24</v>
      </c>
      <c r="F15" s="20">
        <v>245</v>
      </c>
      <c r="G15" s="20">
        <v>183.75</v>
      </c>
      <c r="H15" s="20">
        <v>0</v>
      </c>
      <c r="I15" s="20">
        <v>245</v>
      </c>
      <c r="J15" s="20">
        <v>245</v>
      </c>
      <c r="K15" s="20">
        <v>245</v>
      </c>
    </row>
    <row r="16" spans="1:11" x14ac:dyDescent="0.25">
      <c r="A16" s="1"/>
      <c r="B16" s="1"/>
      <c r="C16" s="1"/>
      <c r="D16" s="1" t="s">
        <v>25</v>
      </c>
      <c r="E16" s="1"/>
      <c r="F16" s="20">
        <v>245</v>
      </c>
      <c r="G16" s="20">
        <v>183.75</v>
      </c>
      <c r="H16" s="20">
        <v>0</v>
      </c>
      <c r="I16" s="20">
        <v>245</v>
      </c>
      <c r="J16" s="20">
        <v>245</v>
      </c>
      <c r="K16" s="20">
        <v>245</v>
      </c>
    </row>
    <row r="17" spans="1:11" x14ac:dyDescent="0.25">
      <c r="A17" s="1"/>
      <c r="B17" s="1"/>
      <c r="C17" s="1"/>
      <c r="D17" s="1" t="s">
        <v>26</v>
      </c>
      <c r="E17" s="1"/>
      <c r="F17" s="20">
        <v>0</v>
      </c>
      <c r="G17" s="20">
        <v>25</v>
      </c>
      <c r="H17" s="20">
        <v>100</v>
      </c>
      <c r="I17" s="20">
        <v>0</v>
      </c>
      <c r="J17" s="20">
        <v>0</v>
      </c>
      <c r="K17" s="20">
        <v>0</v>
      </c>
    </row>
    <row r="18" spans="1:11" x14ac:dyDescent="0.25">
      <c r="A18" s="1"/>
      <c r="B18" s="1"/>
      <c r="C18" s="1"/>
      <c r="D18" s="1" t="s">
        <v>27</v>
      </c>
      <c r="E18" s="1"/>
      <c r="F18" s="20"/>
      <c r="G18" s="20"/>
      <c r="H18" s="20"/>
      <c r="I18" s="20"/>
      <c r="J18" s="20"/>
      <c r="K18" s="20"/>
    </row>
    <row r="19" spans="1:11" x14ac:dyDescent="0.25">
      <c r="A19" s="1"/>
      <c r="B19" s="1"/>
      <c r="C19" s="1"/>
      <c r="D19" s="1"/>
      <c r="E19" s="1" t="s">
        <v>28</v>
      </c>
      <c r="F19" s="20">
        <v>428.57</v>
      </c>
      <c r="G19" s="20">
        <v>428.57</v>
      </c>
      <c r="H19" s="20">
        <v>428.57</v>
      </c>
      <c r="I19" s="20">
        <v>428.57</v>
      </c>
      <c r="J19" s="20">
        <v>428.57</v>
      </c>
      <c r="K19" s="20">
        <v>428.57</v>
      </c>
    </row>
    <row r="20" spans="1:11" x14ac:dyDescent="0.25">
      <c r="A20" s="1"/>
      <c r="B20" s="1"/>
      <c r="C20" s="1"/>
      <c r="D20" s="1"/>
      <c r="E20" s="1" t="s">
        <v>29</v>
      </c>
      <c r="F20" s="20">
        <v>0</v>
      </c>
      <c r="G20" s="20">
        <v>282.5</v>
      </c>
      <c r="H20" s="20">
        <v>0</v>
      </c>
      <c r="I20" s="20">
        <v>0</v>
      </c>
      <c r="J20" s="20">
        <v>0</v>
      </c>
      <c r="K20" s="20">
        <v>1130</v>
      </c>
    </row>
    <row r="21" spans="1:11" x14ac:dyDescent="0.25">
      <c r="A21" s="1"/>
      <c r="B21" s="1"/>
      <c r="C21" s="1"/>
      <c r="D21" s="1" t="s">
        <v>30</v>
      </c>
      <c r="E21" s="1"/>
      <c r="F21" s="20">
        <v>428.57</v>
      </c>
      <c r="G21" s="20">
        <v>711.06999999999994</v>
      </c>
      <c r="H21" s="20">
        <v>428.57</v>
      </c>
      <c r="I21" s="20">
        <v>428.57</v>
      </c>
      <c r="J21" s="20">
        <v>428.57</v>
      </c>
      <c r="K21" s="20">
        <v>1558.57</v>
      </c>
    </row>
    <row r="22" spans="1:11" x14ac:dyDescent="0.25">
      <c r="A22" s="1"/>
      <c r="B22" s="1"/>
      <c r="C22" s="1"/>
      <c r="D22" s="1" t="s">
        <v>31</v>
      </c>
      <c r="E22" s="1"/>
      <c r="F22" s="20">
        <v>1450</v>
      </c>
      <c r="G22" s="20">
        <v>1450</v>
      </c>
      <c r="H22" s="20">
        <v>1450</v>
      </c>
      <c r="I22" s="20">
        <v>1450</v>
      </c>
      <c r="J22" s="20">
        <v>1450</v>
      </c>
      <c r="K22" s="20">
        <v>1450</v>
      </c>
    </row>
    <row r="23" spans="1:11" x14ac:dyDescent="0.25">
      <c r="A23" s="1"/>
      <c r="B23" s="1"/>
      <c r="C23" s="1"/>
      <c r="D23" s="1" t="s">
        <v>32</v>
      </c>
      <c r="E23" s="1"/>
      <c r="F23" s="20">
        <v>0</v>
      </c>
      <c r="G23" s="20">
        <v>3.75</v>
      </c>
      <c r="H23" s="20">
        <v>15</v>
      </c>
      <c r="I23" s="20">
        <v>0</v>
      </c>
      <c r="J23" s="20">
        <v>0</v>
      </c>
      <c r="K23" s="20">
        <v>0</v>
      </c>
    </row>
    <row r="24" spans="1:11" x14ac:dyDescent="0.25">
      <c r="A24" s="1"/>
      <c r="B24" s="1"/>
      <c r="C24" s="1"/>
      <c r="D24" s="1" t="s">
        <v>33</v>
      </c>
      <c r="E24" s="1"/>
      <c r="F24" s="20"/>
      <c r="G24" s="20"/>
      <c r="H24" s="20"/>
      <c r="I24" s="20"/>
      <c r="J24" s="20"/>
      <c r="K24" s="20"/>
    </row>
    <row r="25" spans="1:11" x14ac:dyDescent="0.25">
      <c r="A25" s="1"/>
      <c r="B25" s="1"/>
      <c r="C25" s="1"/>
      <c r="D25" s="1"/>
      <c r="E25" s="1" t="s">
        <v>34</v>
      </c>
      <c r="F25" s="20">
        <v>850</v>
      </c>
      <c r="G25" s="20">
        <v>850</v>
      </c>
      <c r="H25" s="20">
        <v>850</v>
      </c>
      <c r="I25" s="20">
        <v>850</v>
      </c>
      <c r="J25" s="20">
        <v>850</v>
      </c>
      <c r="K25" s="20">
        <v>850</v>
      </c>
    </row>
    <row r="26" spans="1:11" x14ac:dyDescent="0.25">
      <c r="A26" s="1"/>
      <c r="B26" s="1"/>
      <c r="C26" s="1"/>
      <c r="D26" s="1"/>
      <c r="E26" s="1" t="s">
        <v>35</v>
      </c>
      <c r="F26" s="20">
        <v>589.26</v>
      </c>
      <c r="G26" s="20">
        <v>91.8</v>
      </c>
      <c r="H26" s="20">
        <v>0</v>
      </c>
      <c r="I26" s="20">
        <v>367.2</v>
      </c>
      <c r="J26" s="20">
        <v>0</v>
      </c>
      <c r="K26" s="20">
        <v>0</v>
      </c>
    </row>
    <row r="27" spans="1:11" x14ac:dyDescent="0.25">
      <c r="A27" s="1"/>
      <c r="B27" s="1"/>
      <c r="C27" s="1"/>
      <c r="D27" s="1" t="s">
        <v>36</v>
      </c>
      <c r="E27" s="1"/>
      <c r="F27" s="20">
        <v>1439.26</v>
      </c>
      <c r="G27" s="20">
        <v>941.8</v>
      </c>
      <c r="H27" s="20">
        <v>850</v>
      </c>
      <c r="I27" s="20">
        <v>1217.2</v>
      </c>
      <c r="J27" s="20">
        <v>850</v>
      </c>
      <c r="K27" s="20">
        <v>850</v>
      </c>
    </row>
    <row r="28" spans="1:11" x14ac:dyDescent="0.25">
      <c r="A28" s="1"/>
      <c r="B28" s="1"/>
      <c r="C28" s="1"/>
      <c r="D28" s="1" t="s">
        <v>37</v>
      </c>
      <c r="E28" s="1"/>
      <c r="F28" s="20"/>
      <c r="G28" s="20"/>
      <c r="H28" s="20"/>
      <c r="I28" s="20"/>
      <c r="J28" s="20"/>
      <c r="K28" s="20"/>
    </row>
    <row r="29" spans="1:11" x14ac:dyDescent="0.25">
      <c r="A29" s="1"/>
      <c r="B29" s="1"/>
      <c r="C29" s="1"/>
      <c r="D29" s="1"/>
      <c r="E29" s="1" t="s">
        <v>38</v>
      </c>
      <c r="F29" s="20">
        <v>344.21</v>
      </c>
      <c r="G29" s="20">
        <v>351.09500000000003</v>
      </c>
      <c r="H29" s="20">
        <v>371.75</v>
      </c>
      <c r="I29" s="20">
        <v>344.21</v>
      </c>
      <c r="J29" s="20">
        <v>344.21</v>
      </c>
      <c r="K29" s="20">
        <v>344.21</v>
      </c>
    </row>
    <row r="30" spans="1:11" x14ac:dyDescent="0.25">
      <c r="A30" s="1"/>
      <c r="B30" s="1"/>
      <c r="C30" s="1"/>
      <c r="D30" s="1"/>
      <c r="E30" s="1" t="s">
        <v>39</v>
      </c>
      <c r="F30" s="20">
        <v>157.02000000000001</v>
      </c>
      <c r="G30" s="20">
        <v>117.76500000000001</v>
      </c>
      <c r="H30" s="20">
        <v>0</v>
      </c>
      <c r="I30" s="20">
        <v>157.02000000000001</v>
      </c>
      <c r="J30" s="20">
        <v>157.02000000000001</v>
      </c>
      <c r="K30" s="20">
        <v>157.02000000000001</v>
      </c>
    </row>
    <row r="31" spans="1:11" x14ac:dyDescent="0.25">
      <c r="A31" s="1"/>
      <c r="B31" s="1"/>
      <c r="C31" s="1"/>
      <c r="D31" s="1" t="s">
        <v>40</v>
      </c>
      <c r="E31" s="1"/>
      <c r="F31" s="20">
        <v>501.23</v>
      </c>
      <c r="G31" s="20">
        <v>468.86</v>
      </c>
      <c r="H31" s="20">
        <v>371.75</v>
      </c>
      <c r="I31" s="20">
        <v>501.23</v>
      </c>
      <c r="J31" s="20">
        <v>501.23</v>
      </c>
      <c r="K31" s="20">
        <v>501.23</v>
      </c>
    </row>
    <row r="32" spans="1:11" x14ac:dyDescent="0.25">
      <c r="A32" s="1"/>
      <c r="B32" s="1"/>
      <c r="C32" s="1"/>
      <c r="D32" s="1" t="s">
        <v>41</v>
      </c>
      <c r="E32" s="1"/>
      <c r="F32" s="20"/>
      <c r="G32" s="20"/>
      <c r="H32" s="20"/>
      <c r="I32" s="20"/>
      <c r="J32" s="20"/>
      <c r="K32" s="20"/>
    </row>
    <row r="33" spans="1:11" x14ac:dyDescent="0.25">
      <c r="A33" s="1"/>
      <c r="B33" s="1"/>
      <c r="C33" s="1"/>
      <c r="D33" s="1"/>
      <c r="E33" s="1" t="s">
        <v>42</v>
      </c>
      <c r="F33" s="20">
        <v>207.13</v>
      </c>
      <c r="G33" s="20">
        <v>233.81</v>
      </c>
      <c r="H33" s="20">
        <v>94.61</v>
      </c>
      <c r="I33" s="20">
        <v>224.51</v>
      </c>
      <c r="J33" s="20">
        <v>350.43</v>
      </c>
      <c r="K33" s="20">
        <v>265.69</v>
      </c>
    </row>
    <row r="34" spans="1:11" x14ac:dyDescent="0.25">
      <c r="A34" s="1"/>
      <c r="B34" s="1"/>
      <c r="C34" s="1"/>
      <c r="D34" s="1"/>
      <c r="E34" s="1" t="s">
        <v>43</v>
      </c>
      <c r="F34" s="20">
        <v>81.540000000000006</v>
      </c>
      <c r="G34" s="20">
        <v>18.712499999999999</v>
      </c>
      <c r="H34" s="20">
        <v>0</v>
      </c>
      <c r="I34" s="20">
        <v>0</v>
      </c>
      <c r="J34" s="20">
        <v>74.849999999999994</v>
      </c>
      <c r="K34" s="20">
        <v>0</v>
      </c>
    </row>
    <row r="35" spans="1:11" x14ac:dyDescent="0.25">
      <c r="A35" s="1"/>
      <c r="B35" s="1"/>
      <c r="C35" s="1"/>
      <c r="D35" s="1" t="s">
        <v>44</v>
      </c>
      <c r="E35" s="1"/>
      <c r="F35" s="20">
        <v>288.67</v>
      </c>
      <c r="G35" s="20">
        <v>252.52249999999998</v>
      </c>
      <c r="H35" s="20">
        <v>94.61</v>
      </c>
      <c r="I35" s="20">
        <v>224.51</v>
      </c>
      <c r="J35" s="20">
        <v>425.28</v>
      </c>
      <c r="K35" s="20">
        <v>265.69</v>
      </c>
    </row>
    <row r="36" spans="1:11" x14ac:dyDescent="0.25">
      <c r="A36" s="1"/>
      <c r="B36" s="1"/>
      <c r="C36" s="1" t="s">
        <v>45</v>
      </c>
      <c r="D36" s="1"/>
      <c r="E36" s="1"/>
      <c r="F36" s="20">
        <v>4668.7299999999996</v>
      </c>
      <c r="G36" s="20">
        <v>4273.7525000000005</v>
      </c>
      <c r="H36" s="20">
        <v>3309.93</v>
      </c>
      <c r="I36" s="20">
        <v>4382.51</v>
      </c>
      <c r="J36" s="20">
        <v>4216.08</v>
      </c>
      <c r="K36" s="20">
        <v>5186.49</v>
      </c>
    </row>
    <row r="37" spans="1:11" x14ac:dyDescent="0.25">
      <c r="B37" s="1" t="s">
        <v>46</v>
      </c>
      <c r="C37" s="1"/>
      <c r="D37" s="1"/>
      <c r="E37" s="1"/>
      <c r="F37" s="20">
        <v>18916.27</v>
      </c>
      <c r="G37" s="20">
        <v>17128.53</v>
      </c>
      <c r="H37" s="20">
        <v>18608.150000000001</v>
      </c>
      <c r="I37" s="20">
        <v>13073.49</v>
      </c>
      <c r="J37" s="20">
        <v>18174.919999999998</v>
      </c>
      <c r="K37" s="20">
        <v>18657.560000000001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topLeftCell="A2" workbookViewId="0">
      <selection activeCell="A3" sqref="A3"/>
    </sheetView>
  </sheetViews>
  <sheetFormatPr defaultRowHeight="15" x14ac:dyDescent="0.25"/>
  <cols>
    <col min="1" max="1" width="13.140625" customWidth="1"/>
    <col min="2" max="2" width="19.28515625" customWidth="1"/>
    <col min="3" max="3" width="18.28515625" customWidth="1"/>
    <col min="4" max="4" width="20.140625" bestFit="1" customWidth="1"/>
    <col min="5" max="5" width="18.140625" customWidth="1"/>
    <col min="6" max="48" width="20.140625" bestFit="1" customWidth="1"/>
    <col min="49" max="49" width="24.28515625" bestFit="1" customWidth="1"/>
    <col min="50" max="50" width="23.28515625" bestFit="1" customWidth="1"/>
    <col min="51" max="51" width="25.140625" bestFit="1" customWidth="1"/>
    <col min="52" max="52" width="23.140625" bestFit="1" customWidth="1"/>
  </cols>
  <sheetData>
    <row r="3" spans="1:5" x14ac:dyDescent="0.25">
      <c r="A3" s="18" t="s">
        <v>49</v>
      </c>
      <c r="B3" t="s">
        <v>52</v>
      </c>
      <c r="C3" t="s">
        <v>54</v>
      </c>
      <c r="D3" t="s">
        <v>55</v>
      </c>
      <c r="E3" t="s">
        <v>56</v>
      </c>
    </row>
    <row r="4" spans="1:5" x14ac:dyDescent="0.25">
      <c r="A4" s="19" t="s">
        <v>3</v>
      </c>
      <c r="B4" s="13">
        <v>26059.5</v>
      </c>
      <c r="C4" s="13">
        <v>24380.1</v>
      </c>
      <c r="D4" s="13">
        <v>4097.59</v>
      </c>
      <c r="E4" s="13">
        <v>20282.509999999998</v>
      </c>
    </row>
    <row r="5" spans="1:5" x14ac:dyDescent="0.25">
      <c r="A5" s="19" t="s">
        <v>7</v>
      </c>
      <c r="B5" s="13">
        <v>22969.25</v>
      </c>
      <c r="C5" s="13">
        <v>22510.25</v>
      </c>
      <c r="D5" s="13">
        <v>4099.2</v>
      </c>
      <c r="E5" s="13">
        <v>18411.05</v>
      </c>
    </row>
    <row r="6" spans="1:5" x14ac:dyDescent="0.25">
      <c r="A6" s="19" t="s">
        <v>11</v>
      </c>
      <c r="B6" s="13">
        <v>24828.68</v>
      </c>
      <c r="C6" s="13">
        <v>21918.080000000002</v>
      </c>
      <c r="D6" s="13">
        <v>3309.93</v>
      </c>
      <c r="E6" s="13">
        <v>18608.150000000001</v>
      </c>
    </row>
    <row r="7" spans="1:5" x14ac:dyDescent="0.25">
      <c r="A7" s="19" t="s">
        <v>1</v>
      </c>
      <c r="B7" s="13">
        <v>22103</v>
      </c>
      <c r="C7" s="13">
        <v>22103</v>
      </c>
      <c r="D7" s="13">
        <v>5472.53</v>
      </c>
      <c r="E7" s="13">
        <v>16630.47</v>
      </c>
    </row>
    <row r="8" spans="1:5" x14ac:dyDescent="0.25">
      <c r="A8" s="19" t="s">
        <v>0</v>
      </c>
      <c r="B8" s="13">
        <v>99107</v>
      </c>
      <c r="C8" s="13">
        <v>99107</v>
      </c>
      <c r="D8" s="13">
        <v>4195.1000000000004</v>
      </c>
      <c r="E8" s="13">
        <v>94911.9</v>
      </c>
    </row>
    <row r="9" spans="1:5" x14ac:dyDescent="0.25">
      <c r="A9" s="19" t="s">
        <v>6</v>
      </c>
      <c r="B9" s="13">
        <v>23585</v>
      </c>
      <c r="C9" s="13">
        <v>23585</v>
      </c>
      <c r="D9" s="13">
        <v>4668.7299999999996</v>
      </c>
      <c r="E9" s="13">
        <v>18916.27</v>
      </c>
    </row>
    <row r="10" spans="1:5" x14ac:dyDescent="0.25">
      <c r="A10" s="19" t="s">
        <v>5</v>
      </c>
      <c r="B10" s="13">
        <v>85239</v>
      </c>
      <c r="C10" s="13">
        <v>85239</v>
      </c>
      <c r="D10" s="13">
        <v>5912.42</v>
      </c>
      <c r="E10" s="13">
        <v>79326.58</v>
      </c>
    </row>
    <row r="11" spans="1:5" x14ac:dyDescent="0.25">
      <c r="A11" s="19" t="s">
        <v>2</v>
      </c>
      <c r="B11" s="13">
        <v>33239</v>
      </c>
      <c r="C11" s="13">
        <v>33239</v>
      </c>
      <c r="D11" s="13">
        <v>5610.4</v>
      </c>
      <c r="E11" s="13">
        <v>27628.6</v>
      </c>
    </row>
    <row r="12" spans="1:5" x14ac:dyDescent="0.25">
      <c r="A12" s="19" t="s">
        <v>4</v>
      </c>
      <c r="B12" s="13">
        <v>22580.799999999999</v>
      </c>
      <c r="C12" s="13">
        <v>22332.400000000001</v>
      </c>
      <c r="D12" s="13">
        <v>4128.08</v>
      </c>
      <c r="E12" s="13">
        <v>18204.32</v>
      </c>
    </row>
    <row r="13" spans="1:5" x14ac:dyDescent="0.25">
      <c r="A13" s="19" t="s">
        <v>10</v>
      </c>
      <c r="B13" s="13">
        <v>17456</v>
      </c>
      <c r="C13" s="13">
        <v>17456</v>
      </c>
      <c r="D13" s="13">
        <v>4382.51</v>
      </c>
      <c r="E13" s="13">
        <v>13073.49</v>
      </c>
    </row>
    <row r="14" spans="1:5" x14ac:dyDescent="0.25">
      <c r="A14" s="19" t="s">
        <v>9</v>
      </c>
      <c r="B14" s="13">
        <v>22391</v>
      </c>
      <c r="C14" s="13">
        <v>22391</v>
      </c>
      <c r="D14" s="13">
        <v>4216.08</v>
      </c>
      <c r="E14" s="13">
        <v>18174.919999999998</v>
      </c>
    </row>
    <row r="15" spans="1:5" x14ac:dyDescent="0.25">
      <c r="A15" s="19" t="s">
        <v>8</v>
      </c>
      <c r="B15" s="13">
        <v>26700.65</v>
      </c>
      <c r="C15" s="13">
        <v>23844.05</v>
      </c>
      <c r="D15" s="13">
        <v>5186.49</v>
      </c>
      <c r="E15" s="13">
        <v>18657.560000000001</v>
      </c>
    </row>
    <row r="16" spans="1:5" x14ac:dyDescent="0.25">
      <c r="A16" s="19" t="s">
        <v>50</v>
      </c>
      <c r="B16" s="13">
        <v>426258.88</v>
      </c>
      <c r="C16" s="13">
        <v>418104.88</v>
      </c>
      <c r="D16" s="13">
        <v>55279.060000000005</v>
      </c>
      <c r="E16" s="13">
        <v>362825.81999999995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"/>
  <sheetViews>
    <sheetView workbookViewId="0">
      <selection activeCell="C7" sqref="C7"/>
    </sheetView>
  </sheetViews>
  <sheetFormatPr defaultRowHeight="15" x14ac:dyDescent="0.25"/>
  <cols>
    <col min="4" max="4" width="13.28515625" customWidth="1"/>
    <col min="5" max="5" width="18.28515625" customWidth="1"/>
    <col min="6" max="6" width="19.140625" customWidth="1"/>
    <col min="7" max="7" width="11.85546875" customWidth="1"/>
    <col min="8" max="8" width="12.7109375" customWidth="1"/>
    <col min="9" max="9" width="9.85546875" customWidth="1"/>
    <col min="10" max="10" width="11.28515625" customWidth="1"/>
    <col min="11" max="11" width="9.42578125" customWidth="1"/>
    <col min="12" max="12" width="16.140625" customWidth="1"/>
    <col min="13" max="13" width="15.5703125" customWidth="1"/>
    <col min="14" max="14" width="11" customWidth="1"/>
    <col min="15" max="15" width="17.42578125" customWidth="1"/>
    <col min="16" max="16" width="15.28515625" customWidth="1"/>
    <col min="17" max="17" width="16.5703125" customWidth="1"/>
    <col min="18" max="18" width="17.42578125" customWidth="1"/>
    <col min="19" max="19" width="12" customWidth="1"/>
    <col min="21" max="21" width="21.7109375" customWidth="1"/>
    <col min="23" max="23" width="15.7109375" customWidth="1"/>
    <col min="24" max="24" width="10" customWidth="1"/>
    <col min="25" max="25" width="11.140625" customWidth="1"/>
    <col min="27" max="27" width="14.28515625" customWidth="1"/>
    <col min="29" max="29" width="10.7109375" customWidth="1"/>
    <col min="31" max="31" width="13.28515625" customWidth="1"/>
    <col min="32" max="32" width="10" customWidth="1"/>
    <col min="34" max="34" width="22.85546875" customWidth="1"/>
    <col min="35" max="35" width="14.28515625" customWidth="1"/>
    <col min="36" max="36" width="14.140625" customWidth="1"/>
    <col min="37" max="37" width="12" customWidth="1"/>
  </cols>
  <sheetData>
    <row r="1" spans="1:37" ht="15.75" thickBot="1" x14ac:dyDescent="0.3">
      <c r="A1" s="17" t="s">
        <v>47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48</v>
      </c>
      <c r="G1" s="1" t="s">
        <v>16</v>
      </c>
      <c r="H1" s="1" t="s">
        <v>17</v>
      </c>
      <c r="I1" s="1" t="s">
        <v>18</v>
      </c>
      <c r="J1" s="1" t="s">
        <v>19</v>
      </c>
      <c r="K1" s="1" t="s">
        <v>20</v>
      </c>
      <c r="L1" s="1" t="s">
        <v>21</v>
      </c>
      <c r="M1" s="1" t="s">
        <v>22</v>
      </c>
      <c r="N1" s="1" t="s">
        <v>23</v>
      </c>
      <c r="O1" s="1" t="s">
        <v>24</v>
      </c>
      <c r="P1" s="1" t="s">
        <v>25</v>
      </c>
      <c r="Q1" s="1" t="s">
        <v>26</v>
      </c>
      <c r="R1" s="1" t="s">
        <v>27</v>
      </c>
      <c r="S1" s="1" t="s">
        <v>28</v>
      </c>
      <c r="T1" s="1" t="s">
        <v>29</v>
      </c>
      <c r="U1" s="1" t="s">
        <v>30</v>
      </c>
      <c r="V1" s="1" t="s">
        <v>31</v>
      </c>
      <c r="W1" s="1" t="s">
        <v>32</v>
      </c>
      <c r="X1" s="1" t="s">
        <v>33</v>
      </c>
      <c r="Y1" s="1" t="s">
        <v>34</v>
      </c>
      <c r="Z1" s="1" t="s">
        <v>35</v>
      </c>
      <c r="AA1" s="1" t="s">
        <v>36</v>
      </c>
      <c r="AB1" s="1" t="s">
        <v>37</v>
      </c>
      <c r="AC1" s="1" t="s">
        <v>38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</row>
    <row r="2" spans="1:37" ht="15.75" thickBot="1" x14ac:dyDescent="0.3">
      <c r="A2" s="10" t="s">
        <v>0</v>
      </c>
      <c r="B2" s="2"/>
      <c r="C2" s="3">
        <v>99107</v>
      </c>
      <c r="D2" s="2">
        <f t="shared" ref="D2:D13" si="0">ROUND(SUM(B2:C2),5)</f>
        <v>99107</v>
      </c>
      <c r="E2" s="2"/>
      <c r="F2" s="4">
        <v>0</v>
      </c>
      <c r="G2" s="5">
        <f t="shared" ref="G2:G13" si="1">ROUND(SUM(E2:F2),5)</f>
        <v>0</v>
      </c>
      <c r="H2" s="2">
        <f t="shared" ref="H2:H13" si="2">ROUND(D2-G2,5)</f>
        <v>99107</v>
      </c>
      <c r="I2" s="2"/>
      <c r="J2" s="2"/>
      <c r="K2" s="2">
        <v>300</v>
      </c>
      <c r="L2" s="3">
        <v>16</v>
      </c>
      <c r="M2" s="2">
        <f t="shared" ref="M2:M13" si="3">ROUND(SUM(J2:L2),5)</f>
        <v>316</v>
      </c>
      <c r="N2" s="2"/>
      <c r="O2" s="3">
        <v>245</v>
      </c>
      <c r="P2" s="2">
        <f t="shared" ref="P2:P13" si="4">ROUND(SUM(N2:O2),5)</f>
        <v>245</v>
      </c>
      <c r="Q2" s="2">
        <v>0</v>
      </c>
      <c r="R2" s="2"/>
      <c r="S2" s="2">
        <v>428.57</v>
      </c>
      <c r="T2" s="3">
        <v>0</v>
      </c>
      <c r="U2" s="2">
        <f t="shared" ref="U2:U13" si="5">ROUND(SUM(R2:T2),5)</f>
        <v>428.57</v>
      </c>
      <c r="V2" s="2">
        <v>1450</v>
      </c>
      <c r="W2" s="2">
        <v>0</v>
      </c>
      <c r="X2" s="2"/>
      <c r="Y2" s="2">
        <v>850</v>
      </c>
      <c r="Z2" s="3">
        <v>0</v>
      </c>
      <c r="AA2" s="2">
        <f t="shared" ref="AA2:AA13" si="6">ROUND(SUM(X2:Z2),5)</f>
        <v>850</v>
      </c>
      <c r="AB2" s="2"/>
      <c r="AC2" s="2">
        <v>344.21</v>
      </c>
      <c r="AD2" s="3">
        <v>157.02000000000001</v>
      </c>
      <c r="AE2" s="2">
        <f t="shared" ref="AE2:AE13" si="7">ROUND(SUM(AB2:AD2),5)</f>
        <v>501.23</v>
      </c>
      <c r="AF2" s="2"/>
      <c r="AG2" s="2">
        <v>322.76</v>
      </c>
      <c r="AH2" s="4">
        <v>81.540000000000006</v>
      </c>
      <c r="AI2" s="6">
        <f t="shared" ref="AI2:AI13" si="8">ROUND(SUM(AF2:AH2),5)</f>
        <v>404.3</v>
      </c>
      <c r="AJ2" s="6">
        <f t="shared" ref="AJ2:AJ13" si="9">ROUND(I2+M2+SUM(P2:Q2)+SUM(U2:W2)+AA2+AE2+AI2,5)</f>
        <v>4195.1000000000004</v>
      </c>
      <c r="AK2" s="7">
        <f t="shared" ref="AK2:AK13" si="10">ROUND(H2-AJ2,5)</f>
        <v>94911.9</v>
      </c>
    </row>
    <row r="3" spans="1:37" ht="16.5" thickTop="1" thickBot="1" x14ac:dyDescent="0.3">
      <c r="A3" s="10" t="s">
        <v>1</v>
      </c>
      <c r="B3" s="2"/>
      <c r="C3" s="3">
        <v>22103</v>
      </c>
      <c r="D3" s="2">
        <f t="shared" si="0"/>
        <v>22103</v>
      </c>
      <c r="E3" s="2"/>
      <c r="F3" s="4">
        <v>0</v>
      </c>
      <c r="G3" s="5">
        <f t="shared" si="1"/>
        <v>0</v>
      </c>
      <c r="H3" s="2">
        <f t="shared" si="2"/>
        <v>22103</v>
      </c>
      <c r="I3" s="2"/>
      <c r="J3" s="2"/>
      <c r="K3" s="2">
        <v>300</v>
      </c>
      <c r="L3" s="3">
        <v>16</v>
      </c>
      <c r="M3" s="2">
        <f t="shared" si="3"/>
        <v>316</v>
      </c>
      <c r="N3" s="2"/>
      <c r="O3" s="3">
        <v>245</v>
      </c>
      <c r="P3" s="2">
        <f t="shared" si="4"/>
        <v>245</v>
      </c>
      <c r="Q3" s="2">
        <v>0</v>
      </c>
      <c r="R3" s="2"/>
      <c r="S3" s="2">
        <v>428.57</v>
      </c>
      <c r="T3" s="3">
        <v>0</v>
      </c>
      <c r="U3" s="2">
        <f t="shared" si="5"/>
        <v>428.57</v>
      </c>
      <c r="V3" s="2">
        <v>1450</v>
      </c>
      <c r="W3" s="2">
        <v>0</v>
      </c>
      <c r="X3" s="2"/>
      <c r="Y3" s="2">
        <v>1700</v>
      </c>
      <c r="Z3" s="3">
        <v>574.65</v>
      </c>
      <c r="AA3" s="2">
        <f t="shared" si="6"/>
        <v>2274.65</v>
      </c>
      <c r="AB3" s="2"/>
      <c r="AC3" s="2">
        <v>344.21</v>
      </c>
      <c r="AD3" s="3">
        <v>157.02000000000001</v>
      </c>
      <c r="AE3" s="2">
        <f t="shared" si="7"/>
        <v>501.23</v>
      </c>
      <c r="AF3" s="2"/>
      <c r="AG3" s="2">
        <v>257.08</v>
      </c>
      <c r="AH3" s="4">
        <v>0</v>
      </c>
      <c r="AI3" s="6">
        <f t="shared" si="8"/>
        <v>257.08</v>
      </c>
      <c r="AJ3" s="6">
        <f t="shared" si="9"/>
        <v>5472.53</v>
      </c>
      <c r="AK3" s="7">
        <f t="shared" si="10"/>
        <v>16630.47</v>
      </c>
    </row>
    <row r="4" spans="1:37" ht="16.5" thickTop="1" thickBot="1" x14ac:dyDescent="0.3">
      <c r="A4" s="10" t="s">
        <v>2</v>
      </c>
      <c r="B4" s="2"/>
      <c r="C4" s="3">
        <v>33239</v>
      </c>
      <c r="D4" s="2">
        <f t="shared" si="0"/>
        <v>33239</v>
      </c>
      <c r="E4" s="2"/>
      <c r="F4" s="4">
        <v>0</v>
      </c>
      <c r="G4" s="5">
        <f t="shared" si="1"/>
        <v>0</v>
      </c>
      <c r="H4" s="2">
        <f t="shared" si="2"/>
        <v>33239</v>
      </c>
      <c r="I4" s="2"/>
      <c r="J4" s="2"/>
      <c r="K4" s="2">
        <v>300</v>
      </c>
      <c r="L4" s="3">
        <v>16</v>
      </c>
      <c r="M4" s="2">
        <f t="shared" si="3"/>
        <v>316</v>
      </c>
      <c r="N4" s="2"/>
      <c r="O4" s="3">
        <v>245</v>
      </c>
      <c r="P4" s="2">
        <f t="shared" si="4"/>
        <v>245</v>
      </c>
      <c r="Q4" s="2">
        <v>0</v>
      </c>
      <c r="R4" s="2"/>
      <c r="S4" s="2">
        <v>428.57</v>
      </c>
      <c r="T4" s="3">
        <v>1130</v>
      </c>
      <c r="U4" s="2">
        <f t="shared" si="5"/>
        <v>1558.57</v>
      </c>
      <c r="V4" s="2">
        <v>1450</v>
      </c>
      <c r="W4" s="2">
        <v>0</v>
      </c>
      <c r="X4" s="2"/>
      <c r="Y4" s="2">
        <v>850</v>
      </c>
      <c r="Z4" s="3">
        <v>497.73</v>
      </c>
      <c r="AA4" s="2">
        <f t="shared" si="6"/>
        <v>1347.73</v>
      </c>
      <c r="AB4" s="2"/>
      <c r="AC4" s="2">
        <v>344.21</v>
      </c>
      <c r="AD4" s="3">
        <v>157.02000000000001</v>
      </c>
      <c r="AE4" s="2">
        <f t="shared" si="7"/>
        <v>501.23</v>
      </c>
      <c r="AF4" s="2"/>
      <c r="AG4" s="2">
        <v>191.87</v>
      </c>
      <c r="AH4" s="4">
        <v>0</v>
      </c>
      <c r="AI4" s="6">
        <f t="shared" si="8"/>
        <v>191.87</v>
      </c>
      <c r="AJ4" s="6">
        <f t="shared" si="9"/>
        <v>5610.4</v>
      </c>
      <c r="AK4" s="7">
        <f t="shared" si="10"/>
        <v>27628.6</v>
      </c>
    </row>
    <row r="5" spans="1:37" ht="16.5" thickTop="1" thickBot="1" x14ac:dyDescent="0.3">
      <c r="A5" s="10" t="s">
        <v>3</v>
      </c>
      <c r="B5" s="2"/>
      <c r="C5" s="3">
        <v>26059.5</v>
      </c>
      <c r="D5" s="2">
        <f t="shared" si="0"/>
        <v>26059.5</v>
      </c>
      <c r="E5" s="2"/>
      <c r="F5" s="4">
        <v>1679.4</v>
      </c>
      <c r="G5" s="5">
        <f t="shared" si="1"/>
        <v>1679.4</v>
      </c>
      <c r="H5" s="2">
        <f t="shared" si="2"/>
        <v>24380.1</v>
      </c>
      <c r="I5" s="2"/>
      <c r="J5" s="2"/>
      <c r="K5" s="2">
        <v>300</v>
      </c>
      <c r="L5" s="3">
        <v>16</v>
      </c>
      <c r="M5" s="2">
        <f t="shared" si="3"/>
        <v>316</v>
      </c>
      <c r="N5" s="2"/>
      <c r="O5" s="3">
        <v>245</v>
      </c>
      <c r="P5" s="2">
        <f t="shared" si="4"/>
        <v>245</v>
      </c>
      <c r="Q5" s="2">
        <v>0</v>
      </c>
      <c r="R5" s="2"/>
      <c r="S5" s="2">
        <v>428.57</v>
      </c>
      <c r="T5" s="3">
        <v>0</v>
      </c>
      <c r="U5" s="2">
        <f t="shared" si="5"/>
        <v>428.57</v>
      </c>
      <c r="V5" s="2">
        <v>1450</v>
      </c>
      <c r="W5" s="2">
        <v>0</v>
      </c>
      <c r="X5" s="2"/>
      <c r="Y5" s="2">
        <v>850</v>
      </c>
      <c r="Z5" s="3">
        <v>22.74</v>
      </c>
      <c r="AA5" s="2">
        <f t="shared" si="6"/>
        <v>872.74</v>
      </c>
      <c r="AB5" s="2"/>
      <c r="AC5" s="2">
        <v>344.21</v>
      </c>
      <c r="AD5" s="3">
        <v>157.02000000000001</v>
      </c>
      <c r="AE5" s="2">
        <f t="shared" si="7"/>
        <v>501.23</v>
      </c>
      <c r="AF5" s="2"/>
      <c r="AG5" s="2">
        <v>213.5</v>
      </c>
      <c r="AH5" s="4">
        <v>70.55</v>
      </c>
      <c r="AI5" s="6">
        <f t="shared" si="8"/>
        <v>284.05</v>
      </c>
      <c r="AJ5" s="6">
        <f t="shared" si="9"/>
        <v>4097.59</v>
      </c>
      <c r="AK5" s="7">
        <f t="shared" si="10"/>
        <v>20282.509999999998</v>
      </c>
    </row>
    <row r="6" spans="1:37" ht="16.5" thickTop="1" thickBot="1" x14ac:dyDescent="0.3">
      <c r="A6" s="10" t="s">
        <v>4</v>
      </c>
      <c r="B6" s="2"/>
      <c r="C6" s="3">
        <v>22580.799999999999</v>
      </c>
      <c r="D6" s="2">
        <f t="shared" si="0"/>
        <v>22580.799999999999</v>
      </c>
      <c r="E6" s="2"/>
      <c r="F6" s="4">
        <v>248.4</v>
      </c>
      <c r="G6" s="5">
        <f t="shared" si="1"/>
        <v>248.4</v>
      </c>
      <c r="H6" s="2">
        <f t="shared" si="2"/>
        <v>22332.400000000001</v>
      </c>
      <c r="I6" s="2"/>
      <c r="J6" s="2"/>
      <c r="K6" s="2">
        <v>300</v>
      </c>
      <c r="L6" s="3">
        <v>16</v>
      </c>
      <c r="M6" s="2">
        <f t="shared" si="3"/>
        <v>316</v>
      </c>
      <c r="N6" s="2"/>
      <c r="O6" s="3">
        <v>245</v>
      </c>
      <c r="P6" s="2">
        <f t="shared" si="4"/>
        <v>245</v>
      </c>
      <c r="Q6" s="2">
        <v>0</v>
      </c>
      <c r="R6" s="2"/>
      <c r="S6" s="2">
        <v>428.57</v>
      </c>
      <c r="T6" s="3">
        <v>0</v>
      </c>
      <c r="U6" s="2">
        <f t="shared" si="5"/>
        <v>428.57</v>
      </c>
      <c r="V6" s="2">
        <v>1450</v>
      </c>
      <c r="W6" s="2">
        <v>0</v>
      </c>
      <c r="X6" s="2"/>
      <c r="Y6" s="2">
        <v>850</v>
      </c>
      <c r="Z6" s="3">
        <v>0</v>
      </c>
      <c r="AA6" s="2">
        <f t="shared" si="6"/>
        <v>850</v>
      </c>
      <c r="AB6" s="2"/>
      <c r="AC6" s="2">
        <v>344.21</v>
      </c>
      <c r="AD6" s="3">
        <v>157.02000000000001</v>
      </c>
      <c r="AE6" s="2">
        <f t="shared" si="7"/>
        <v>501.23</v>
      </c>
      <c r="AF6" s="2"/>
      <c r="AG6" s="2">
        <v>337.28</v>
      </c>
      <c r="AH6" s="4">
        <v>0</v>
      </c>
      <c r="AI6" s="6">
        <f t="shared" si="8"/>
        <v>337.28</v>
      </c>
      <c r="AJ6" s="6">
        <f t="shared" si="9"/>
        <v>4128.08</v>
      </c>
      <c r="AK6" s="7">
        <f t="shared" si="10"/>
        <v>18204.32</v>
      </c>
    </row>
    <row r="7" spans="1:37" ht="16.5" thickTop="1" thickBot="1" x14ac:dyDescent="0.3">
      <c r="A7" s="10" t="s">
        <v>5</v>
      </c>
      <c r="B7" s="2"/>
      <c r="C7" s="3">
        <v>85239</v>
      </c>
      <c r="D7" s="2">
        <f t="shared" si="0"/>
        <v>85239</v>
      </c>
      <c r="E7" s="2"/>
      <c r="F7" s="4">
        <v>0</v>
      </c>
      <c r="G7" s="5">
        <f t="shared" si="1"/>
        <v>0</v>
      </c>
      <c r="H7" s="2">
        <f t="shared" si="2"/>
        <v>85239</v>
      </c>
      <c r="I7" s="2"/>
      <c r="J7" s="2"/>
      <c r="K7" s="2">
        <v>300</v>
      </c>
      <c r="L7" s="3">
        <v>16</v>
      </c>
      <c r="M7" s="2">
        <f t="shared" si="3"/>
        <v>316</v>
      </c>
      <c r="N7" s="2"/>
      <c r="O7" s="3">
        <v>245</v>
      </c>
      <c r="P7" s="2">
        <f t="shared" si="4"/>
        <v>245</v>
      </c>
      <c r="Q7" s="2">
        <v>0</v>
      </c>
      <c r="R7" s="2"/>
      <c r="S7" s="2">
        <v>428.57</v>
      </c>
      <c r="T7" s="3">
        <v>1130</v>
      </c>
      <c r="U7" s="2">
        <f t="shared" si="5"/>
        <v>1558.57</v>
      </c>
      <c r="V7" s="2">
        <v>1450</v>
      </c>
      <c r="W7" s="2">
        <v>0</v>
      </c>
      <c r="X7" s="2"/>
      <c r="Y7" s="2">
        <v>850</v>
      </c>
      <c r="Z7" s="3">
        <v>754.11</v>
      </c>
      <c r="AA7" s="2">
        <f t="shared" si="6"/>
        <v>1604.11</v>
      </c>
      <c r="AB7" s="2"/>
      <c r="AC7" s="2">
        <v>344.21</v>
      </c>
      <c r="AD7" s="3">
        <v>157.02000000000001</v>
      </c>
      <c r="AE7" s="2">
        <f t="shared" si="7"/>
        <v>501.23</v>
      </c>
      <c r="AF7" s="2"/>
      <c r="AG7" s="2">
        <v>237.51</v>
      </c>
      <c r="AH7" s="4">
        <v>0</v>
      </c>
      <c r="AI7" s="6">
        <f t="shared" si="8"/>
        <v>237.51</v>
      </c>
      <c r="AJ7" s="6">
        <f t="shared" si="9"/>
        <v>5912.42</v>
      </c>
      <c r="AK7" s="7">
        <f t="shared" si="10"/>
        <v>79326.58</v>
      </c>
    </row>
    <row r="8" spans="1:37" ht="16.5" thickTop="1" thickBot="1" x14ac:dyDescent="0.3">
      <c r="A8" s="10" t="s">
        <v>6</v>
      </c>
      <c r="B8" s="2"/>
      <c r="C8" s="3">
        <v>23585</v>
      </c>
      <c r="D8" s="2">
        <f t="shared" si="0"/>
        <v>23585</v>
      </c>
      <c r="E8" s="2"/>
      <c r="F8" s="4">
        <v>0</v>
      </c>
      <c r="G8" s="5">
        <f t="shared" si="1"/>
        <v>0</v>
      </c>
      <c r="H8" s="2">
        <f t="shared" si="2"/>
        <v>23585</v>
      </c>
      <c r="I8" s="2"/>
      <c r="J8" s="2"/>
      <c r="K8" s="2">
        <v>300</v>
      </c>
      <c r="L8" s="3">
        <v>16</v>
      </c>
      <c r="M8" s="2">
        <f t="shared" si="3"/>
        <v>316</v>
      </c>
      <c r="N8" s="2"/>
      <c r="O8" s="3">
        <v>245</v>
      </c>
      <c r="P8" s="2">
        <f t="shared" si="4"/>
        <v>245</v>
      </c>
      <c r="Q8" s="2">
        <v>0</v>
      </c>
      <c r="R8" s="2"/>
      <c r="S8" s="2">
        <v>428.57</v>
      </c>
      <c r="T8" s="3">
        <v>0</v>
      </c>
      <c r="U8" s="2">
        <f t="shared" si="5"/>
        <v>428.57</v>
      </c>
      <c r="V8" s="2">
        <v>1450</v>
      </c>
      <c r="W8" s="2">
        <v>0</v>
      </c>
      <c r="X8" s="2"/>
      <c r="Y8" s="2">
        <v>850</v>
      </c>
      <c r="Z8" s="3">
        <v>589.26</v>
      </c>
      <c r="AA8" s="2">
        <f t="shared" si="6"/>
        <v>1439.26</v>
      </c>
      <c r="AB8" s="2"/>
      <c r="AC8" s="2">
        <v>344.21</v>
      </c>
      <c r="AD8" s="3">
        <v>157.02000000000001</v>
      </c>
      <c r="AE8" s="2">
        <f t="shared" si="7"/>
        <v>501.23</v>
      </c>
      <c r="AF8" s="2"/>
      <c r="AG8" s="2">
        <v>207.13</v>
      </c>
      <c r="AH8" s="4">
        <v>81.540000000000006</v>
      </c>
      <c r="AI8" s="6">
        <f t="shared" si="8"/>
        <v>288.67</v>
      </c>
      <c r="AJ8" s="6">
        <f t="shared" si="9"/>
        <v>4668.7299999999996</v>
      </c>
      <c r="AK8" s="7">
        <f t="shared" si="10"/>
        <v>18916.27</v>
      </c>
    </row>
    <row r="9" spans="1:37" ht="16.5" thickTop="1" thickBot="1" x14ac:dyDescent="0.3">
      <c r="A9" s="10" t="s">
        <v>7</v>
      </c>
      <c r="B9" s="2"/>
      <c r="C9" s="3">
        <v>22969.25</v>
      </c>
      <c r="D9" s="2">
        <f t="shared" si="0"/>
        <v>22969.25</v>
      </c>
      <c r="E9" s="2"/>
      <c r="F9" s="4">
        <v>459</v>
      </c>
      <c r="G9" s="5">
        <f t="shared" si="1"/>
        <v>459</v>
      </c>
      <c r="H9" s="2">
        <f t="shared" si="2"/>
        <v>22510.25</v>
      </c>
      <c r="I9" s="2"/>
      <c r="J9" s="2"/>
      <c r="K9" s="2">
        <v>300</v>
      </c>
      <c r="L9" s="3">
        <v>16</v>
      </c>
      <c r="M9" s="2">
        <f t="shared" si="3"/>
        <v>316</v>
      </c>
      <c r="N9" s="2"/>
      <c r="O9" s="3">
        <v>245</v>
      </c>
      <c r="P9" s="2">
        <f t="shared" si="4"/>
        <v>245</v>
      </c>
      <c r="Q9" s="2">
        <v>0</v>
      </c>
      <c r="R9" s="2"/>
      <c r="S9" s="2">
        <v>428.57</v>
      </c>
      <c r="T9" s="3">
        <v>0</v>
      </c>
      <c r="U9" s="2">
        <f t="shared" si="5"/>
        <v>428.57</v>
      </c>
      <c r="V9" s="2">
        <v>1450</v>
      </c>
      <c r="W9" s="2">
        <v>0</v>
      </c>
      <c r="X9" s="2"/>
      <c r="Y9" s="2">
        <v>850</v>
      </c>
      <c r="Z9" s="3">
        <v>0</v>
      </c>
      <c r="AA9" s="2">
        <f t="shared" si="6"/>
        <v>850</v>
      </c>
      <c r="AB9" s="2"/>
      <c r="AC9" s="2">
        <v>344.21</v>
      </c>
      <c r="AD9" s="3">
        <v>157.02000000000001</v>
      </c>
      <c r="AE9" s="2">
        <f t="shared" si="7"/>
        <v>501.23</v>
      </c>
      <c r="AF9" s="2"/>
      <c r="AG9" s="2">
        <v>308.39999999999998</v>
      </c>
      <c r="AH9" s="4">
        <v>0</v>
      </c>
      <c r="AI9" s="6">
        <f t="shared" si="8"/>
        <v>308.39999999999998</v>
      </c>
      <c r="AJ9" s="6">
        <f t="shared" si="9"/>
        <v>4099.2</v>
      </c>
      <c r="AK9" s="7">
        <f t="shared" si="10"/>
        <v>18411.05</v>
      </c>
    </row>
    <row r="10" spans="1:37" ht="16.5" thickTop="1" thickBot="1" x14ac:dyDescent="0.3">
      <c r="A10" s="10" t="s">
        <v>8</v>
      </c>
      <c r="B10" s="2"/>
      <c r="C10" s="3">
        <v>26700.65</v>
      </c>
      <c r="D10" s="2">
        <f t="shared" si="0"/>
        <v>26700.65</v>
      </c>
      <c r="E10" s="2"/>
      <c r="F10" s="4">
        <v>2856.6</v>
      </c>
      <c r="G10" s="5">
        <f t="shared" si="1"/>
        <v>2856.6</v>
      </c>
      <c r="H10" s="2">
        <f t="shared" si="2"/>
        <v>23844.05</v>
      </c>
      <c r="I10" s="2"/>
      <c r="J10" s="2"/>
      <c r="K10" s="2">
        <v>300</v>
      </c>
      <c r="L10" s="3">
        <v>16</v>
      </c>
      <c r="M10" s="2">
        <f t="shared" si="3"/>
        <v>316</v>
      </c>
      <c r="N10" s="2"/>
      <c r="O10" s="3">
        <v>245</v>
      </c>
      <c r="P10" s="2">
        <f t="shared" si="4"/>
        <v>245</v>
      </c>
      <c r="Q10" s="2">
        <v>0</v>
      </c>
      <c r="R10" s="2"/>
      <c r="S10" s="2">
        <v>428.57</v>
      </c>
      <c r="T10" s="3">
        <v>1130</v>
      </c>
      <c r="U10" s="2">
        <f t="shared" si="5"/>
        <v>1558.57</v>
      </c>
      <c r="V10" s="2">
        <v>1450</v>
      </c>
      <c r="W10" s="2">
        <v>0</v>
      </c>
      <c r="X10" s="2"/>
      <c r="Y10" s="2">
        <v>850</v>
      </c>
      <c r="Z10" s="3">
        <v>0</v>
      </c>
      <c r="AA10" s="2">
        <f t="shared" si="6"/>
        <v>850</v>
      </c>
      <c r="AB10" s="2"/>
      <c r="AC10" s="2">
        <v>344.21</v>
      </c>
      <c r="AD10" s="3">
        <v>157.02000000000001</v>
      </c>
      <c r="AE10" s="2">
        <f t="shared" si="7"/>
        <v>501.23</v>
      </c>
      <c r="AF10" s="2"/>
      <c r="AG10" s="2">
        <v>265.69</v>
      </c>
      <c r="AH10" s="4">
        <v>0</v>
      </c>
      <c r="AI10" s="6">
        <f t="shared" si="8"/>
        <v>265.69</v>
      </c>
      <c r="AJ10" s="6">
        <f t="shared" si="9"/>
        <v>5186.49</v>
      </c>
      <c r="AK10" s="7">
        <f t="shared" si="10"/>
        <v>18657.560000000001</v>
      </c>
    </row>
    <row r="11" spans="1:37" ht="16.5" thickTop="1" thickBot="1" x14ac:dyDescent="0.3">
      <c r="A11" s="10" t="s">
        <v>9</v>
      </c>
      <c r="B11" s="2"/>
      <c r="C11" s="3">
        <v>22391</v>
      </c>
      <c r="D11" s="2">
        <f t="shared" si="0"/>
        <v>22391</v>
      </c>
      <c r="E11" s="2"/>
      <c r="F11" s="4">
        <v>0</v>
      </c>
      <c r="G11" s="5">
        <f t="shared" si="1"/>
        <v>0</v>
      </c>
      <c r="H11" s="2">
        <f t="shared" si="2"/>
        <v>22391</v>
      </c>
      <c r="I11" s="2"/>
      <c r="J11" s="2"/>
      <c r="K11" s="2">
        <v>300</v>
      </c>
      <c r="L11" s="3">
        <v>16</v>
      </c>
      <c r="M11" s="2">
        <f t="shared" si="3"/>
        <v>316</v>
      </c>
      <c r="N11" s="2"/>
      <c r="O11" s="3">
        <v>245</v>
      </c>
      <c r="P11" s="2">
        <f t="shared" si="4"/>
        <v>245</v>
      </c>
      <c r="Q11" s="2">
        <v>0</v>
      </c>
      <c r="R11" s="2"/>
      <c r="S11" s="2">
        <v>428.57</v>
      </c>
      <c r="T11" s="3">
        <v>0</v>
      </c>
      <c r="U11" s="2">
        <f t="shared" si="5"/>
        <v>428.57</v>
      </c>
      <c r="V11" s="2">
        <v>1450</v>
      </c>
      <c r="W11" s="2">
        <v>0</v>
      </c>
      <c r="X11" s="2"/>
      <c r="Y11" s="2">
        <v>850</v>
      </c>
      <c r="Z11" s="3">
        <v>0</v>
      </c>
      <c r="AA11" s="2">
        <f t="shared" si="6"/>
        <v>850</v>
      </c>
      <c r="AB11" s="2"/>
      <c r="AC11" s="2">
        <v>344.21</v>
      </c>
      <c r="AD11" s="3">
        <v>157.02000000000001</v>
      </c>
      <c r="AE11" s="2">
        <f t="shared" si="7"/>
        <v>501.23</v>
      </c>
      <c r="AF11" s="2"/>
      <c r="AG11" s="2">
        <v>350.43</v>
      </c>
      <c r="AH11" s="4">
        <v>74.849999999999994</v>
      </c>
      <c r="AI11" s="6">
        <f t="shared" si="8"/>
        <v>425.28</v>
      </c>
      <c r="AJ11" s="6">
        <f t="shared" si="9"/>
        <v>4216.08</v>
      </c>
      <c r="AK11" s="7">
        <f t="shared" si="10"/>
        <v>18174.919999999998</v>
      </c>
    </row>
    <row r="12" spans="1:37" ht="16.5" thickTop="1" thickBot="1" x14ac:dyDescent="0.3">
      <c r="A12" s="10" t="s">
        <v>10</v>
      </c>
      <c r="B12" s="2"/>
      <c r="C12" s="3">
        <v>17456</v>
      </c>
      <c r="D12" s="2">
        <f t="shared" si="0"/>
        <v>17456</v>
      </c>
      <c r="E12" s="2"/>
      <c r="F12" s="4">
        <v>0</v>
      </c>
      <c r="G12" s="5">
        <f t="shared" si="1"/>
        <v>0</v>
      </c>
      <c r="H12" s="2">
        <f t="shared" si="2"/>
        <v>17456</v>
      </c>
      <c r="I12" s="2"/>
      <c r="J12" s="2"/>
      <c r="K12" s="2">
        <v>300</v>
      </c>
      <c r="L12" s="3">
        <v>16</v>
      </c>
      <c r="M12" s="2">
        <f t="shared" si="3"/>
        <v>316</v>
      </c>
      <c r="N12" s="2"/>
      <c r="O12" s="3">
        <v>245</v>
      </c>
      <c r="P12" s="2">
        <f t="shared" si="4"/>
        <v>245</v>
      </c>
      <c r="Q12" s="2">
        <v>0</v>
      </c>
      <c r="R12" s="2"/>
      <c r="S12" s="2">
        <v>428.57</v>
      </c>
      <c r="T12" s="3">
        <v>0</v>
      </c>
      <c r="U12" s="2">
        <f t="shared" si="5"/>
        <v>428.57</v>
      </c>
      <c r="V12" s="2">
        <v>1450</v>
      </c>
      <c r="W12" s="2">
        <v>0</v>
      </c>
      <c r="X12" s="2"/>
      <c r="Y12" s="2">
        <v>850</v>
      </c>
      <c r="Z12" s="3">
        <v>367.2</v>
      </c>
      <c r="AA12" s="2">
        <f t="shared" si="6"/>
        <v>1217.2</v>
      </c>
      <c r="AB12" s="2"/>
      <c r="AC12" s="2">
        <v>344.21</v>
      </c>
      <c r="AD12" s="3">
        <v>157.02000000000001</v>
      </c>
      <c r="AE12" s="2">
        <f t="shared" si="7"/>
        <v>501.23</v>
      </c>
      <c r="AF12" s="2"/>
      <c r="AG12" s="2">
        <v>224.51</v>
      </c>
      <c r="AH12" s="4">
        <v>0</v>
      </c>
      <c r="AI12" s="6">
        <f t="shared" si="8"/>
        <v>224.51</v>
      </c>
      <c r="AJ12" s="6">
        <f t="shared" si="9"/>
        <v>4382.51</v>
      </c>
      <c r="AK12" s="7">
        <f t="shared" si="10"/>
        <v>13073.49</v>
      </c>
    </row>
    <row r="13" spans="1:37" ht="16.5" thickTop="1" thickBot="1" x14ac:dyDescent="0.3">
      <c r="A13" s="10" t="s">
        <v>11</v>
      </c>
      <c r="B13" s="2"/>
      <c r="C13" s="3">
        <v>24828.68</v>
      </c>
      <c r="D13" s="2">
        <f t="shared" si="0"/>
        <v>24828.68</v>
      </c>
      <c r="E13" s="2"/>
      <c r="F13" s="4">
        <v>2910.6</v>
      </c>
      <c r="G13" s="5">
        <f t="shared" si="1"/>
        <v>2910.6</v>
      </c>
      <c r="H13" s="2">
        <f t="shared" si="2"/>
        <v>21918.080000000002</v>
      </c>
      <c r="I13" s="2"/>
      <c r="J13" s="2"/>
      <c r="K13" s="2">
        <v>0</v>
      </c>
      <c r="L13" s="3">
        <v>0</v>
      </c>
      <c r="M13" s="2">
        <f t="shared" si="3"/>
        <v>0</v>
      </c>
      <c r="N13" s="2"/>
      <c r="O13" s="3">
        <v>0</v>
      </c>
      <c r="P13" s="2">
        <f t="shared" si="4"/>
        <v>0</v>
      </c>
      <c r="Q13" s="2">
        <v>100</v>
      </c>
      <c r="R13" s="2"/>
      <c r="S13" s="2">
        <v>428.57</v>
      </c>
      <c r="T13" s="3">
        <v>0</v>
      </c>
      <c r="U13" s="2">
        <f t="shared" si="5"/>
        <v>428.57</v>
      </c>
      <c r="V13" s="2">
        <v>1450</v>
      </c>
      <c r="W13" s="2">
        <v>15</v>
      </c>
      <c r="X13" s="2"/>
      <c r="Y13" s="2">
        <v>850</v>
      </c>
      <c r="Z13" s="3">
        <v>0</v>
      </c>
      <c r="AA13" s="2">
        <f t="shared" si="6"/>
        <v>850</v>
      </c>
      <c r="AB13" s="2"/>
      <c r="AC13" s="2">
        <v>371.75</v>
      </c>
      <c r="AD13" s="3">
        <v>0</v>
      </c>
      <c r="AE13" s="2">
        <f t="shared" si="7"/>
        <v>371.75</v>
      </c>
      <c r="AF13" s="2"/>
      <c r="AG13" s="2">
        <v>94.61</v>
      </c>
      <c r="AH13" s="4">
        <v>0</v>
      </c>
      <c r="AI13" s="6">
        <f t="shared" si="8"/>
        <v>94.61</v>
      </c>
      <c r="AJ13" s="6">
        <f t="shared" si="9"/>
        <v>3309.93</v>
      </c>
      <c r="AK13" s="7">
        <f t="shared" si="10"/>
        <v>18608.150000000001</v>
      </c>
    </row>
    <row r="14" spans="1:37" ht="15.75" thickTop="1" x14ac:dyDescent="0.25"/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7BC520-5F0B-460C-A92C-230C442A1C16}"/>
</file>

<file path=customXml/itemProps2.xml><?xml version="1.0" encoding="utf-8"?>
<ds:datastoreItem xmlns:ds="http://schemas.openxmlformats.org/officeDocument/2006/customXml" ds:itemID="{FCF526ED-8ECD-4358-BBB5-7A4F616043DA}"/>
</file>

<file path=customXml/itemProps3.xml><?xml version="1.0" encoding="utf-8"?>
<ds:datastoreItem xmlns:ds="http://schemas.openxmlformats.org/officeDocument/2006/customXml" ds:itemID="{64EB72EB-5E35-4D93-A702-D93042EFCE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QuickBooks Export Tips</vt:lpstr>
      <vt:lpstr>Sheet1</vt:lpstr>
      <vt:lpstr>Yearly Data</vt:lpstr>
      <vt:lpstr>Yearly Pivot</vt:lpstr>
      <vt:lpstr>Yearly Comparison</vt:lpstr>
      <vt:lpstr>Sheet4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Byl</dc:creator>
  <cp:lastModifiedBy>Frank Byl</cp:lastModifiedBy>
  <dcterms:created xsi:type="dcterms:W3CDTF">2013-12-09T04:20:07Z</dcterms:created>
  <dcterms:modified xsi:type="dcterms:W3CDTF">2014-01-06T22:51:48Z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